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90" windowWidth="18960" windowHeight="8190" activeTab="1"/>
  </bookViews>
  <sheets>
    <sheet name="Załącznik 1 do SIWZ" sheetId="1" r:id="rId1"/>
    <sheet name="Załącznik 2 - Tabele do Oferty" sheetId="2" r:id="rId2"/>
  </sheets>
  <definedNames>
    <definedName name="_xlnm._FilterDatabase" localSheetId="0" hidden="1">'Załącznik 1 do SIWZ'!$B$3:$P$118</definedName>
  </definedNames>
  <calcPr calcId="125725"/>
</workbook>
</file>

<file path=xl/calcChain.xml><?xml version="1.0" encoding="utf-8"?>
<calcChain xmlns="http://schemas.openxmlformats.org/spreadsheetml/2006/main">
  <c r="O78" i="2"/>
  <c r="P78" s="1"/>
  <c r="N78"/>
  <c r="H78"/>
  <c r="N68"/>
  <c r="H68"/>
  <c r="O68" s="1"/>
  <c r="P68" s="1"/>
  <c r="O57"/>
  <c r="P57" s="1"/>
  <c r="N57"/>
  <c r="H57"/>
  <c r="O46"/>
  <c r="P46" s="1"/>
  <c r="N46"/>
  <c r="H46"/>
  <c r="O35"/>
  <c r="P35" s="1"/>
  <c r="N35"/>
  <c r="H35"/>
  <c r="N22"/>
  <c r="H22"/>
  <c r="O22" s="1"/>
  <c r="P22" s="1"/>
  <c r="N10"/>
  <c r="H10"/>
  <c r="O10" s="1"/>
  <c r="P10" s="1"/>
  <c r="O200" i="1"/>
  <c r="N200"/>
  <c r="P199"/>
  <c r="P198"/>
  <c r="P200" s="1"/>
  <c r="O192"/>
  <c r="N192"/>
  <c r="P191"/>
  <c r="P190"/>
  <c r="P189"/>
  <c r="P192" s="1"/>
  <c r="O183"/>
  <c r="N183"/>
  <c r="P182"/>
  <c r="P183" s="1"/>
  <c r="O176"/>
  <c r="N176"/>
  <c r="P175"/>
  <c r="P174"/>
  <c r="P176" s="1"/>
  <c r="O168"/>
  <c r="N168"/>
  <c r="P167"/>
  <c r="P166"/>
  <c r="P168" s="1"/>
  <c r="O160"/>
  <c r="N160"/>
  <c r="P159"/>
  <c r="P158"/>
  <c r="P157"/>
  <c r="P156"/>
  <c r="P155"/>
  <c r="P160" s="1"/>
  <c r="O149"/>
  <c r="N149"/>
  <c r="P148"/>
  <c r="P147"/>
  <c r="P146"/>
  <c r="P145"/>
  <c r="P144"/>
  <c r="P143"/>
  <c r="P142"/>
  <c r="P141"/>
  <c r="P140"/>
  <c r="P139"/>
  <c r="P138"/>
  <c r="P137"/>
  <c r="P136"/>
  <c r="P135"/>
  <c r="P134"/>
  <c r="P133"/>
  <c r="P132"/>
  <c r="P131"/>
  <c r="P130"/>
  <c r="P129"/>
  <c r="P128"/>
  <c r="P127"/>
  <c r="P126"/>
  <c r="P125"/>
  <c r="P124"/>
  <c r="P149" s="1"/>
  <c r="O118"/>
  <c r="O207" s="1"/>
  <c r="N118"/>
  <c r="N207" s="1"/>
  <c r="P117"/>
  <c r="P116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P4"/>
  <c r="P118" s="1"/>
  <c r="P207" s="1"/>
</calcChain>
</file>

<file path=xl/sharedStrings.xml><?xml version="1.0" encoding="utf-8"?>
<sst xmlns="http://schemas.openxmlformats.org/spreadsheetml/2006/main" count="1586" uniqueCount="387">
  <si>
    <t>Urząd Gminy Błędów - oświetlenie uliczne</t>
  </si>
  <si>
    <t xml:space="preserve">Szacowane zużycie energii [kWh] w okresie od 01.01.2014r. do 31.12.2014r.  </t>
  </si>
  <si>
    <t>l.p.</t>
  </si>
  <si>
    <t xml:space="preserve">punkt odbioru </t>
  </si>
  <si>
    <t>rodzaj punktu poboru</t>
  </si>
  <si>
    <t>adres/ulica</t>
  </si>
  <si>
    <t>nr</t>
  </si>
  <si>
    <t>kod</t>
  </si>
  <si>
    <t>miejscowość</t>
  </si>
  <si>
    <t>numer ewidencyjny/PPE</t>
  </si>
  <si>
    <t>numer licznika</t>
  </si>
  <si>
    <t>Obecna taryfa</t>
  </si>
  <si>
    <t>Nowa Taryfa</t>
  </si>
  <si>
    <t>moc umowna</t>
  </si>
  <si>
    <t>Strefa szczyt dzienna</t>
  </si>
  <si>
    <t>Strefa pozaszczyt nocna</t>
  </si>
  <si>
    <t xml:space="preserve">suma szacowanego zużycia </t>
  </si>
  <si>
    <t>Gmina Błędów</t>
  </si>
  <si>
    <t>Oświetlenie Uliczne</t>
  </si>
  <si>
    <t>Trzylatków Mały</t>
  </si>
  <si>
    <t>II</t>
  </si>
  <si>
    <t>05-620</t>
  </si>
  <si>
    <t>Błędów</t>
  </si>
  <si>
    <t>PL_ZEOD_1406000811_03</t>
  </si>
  <si>
    <t>C12b</t>
  </si>
  <si>
    <t>Dańków SHR</t>
  </si>
  <si>
    <t>PL_ZEOD_1406000689_06</t>
  </si>
  <si>
    <t>Dańków</t>
  </si>
  <si>
    <t>PL_ZEOD_1406000690_07</t>
  </si>
  <si>
    <t>Pelinów</t>
  </si>
  <si>
    <t>PL_ZEOD_1406000691_09</t>
  </si>
  <si>
    <t>Wilhelmów</t>
  </si>
  <si>
    <t>PL_ZEOD_1406000720_02</t>
  </si>
  <si>
    <t>PL_ZEOD_1406000719_01</t>
  </si>
  <si>
    <t>Sadurkowska</t>
  </si>
  <si>
    <t>PL_ZEOD_1406000733_07</t>
  </si>
  <si>
    <t>Grójecka</t>
  </si>
  <si>
    <t>PL_ZEOD_1406000735_01</t>
  </si>
  <si>
    <t>Stary Rynek</t>
  </si>
  <si>
    <t>PL_ZEOD_1406000734_09</t>
  </si>
  <si>
    <t>PL_ZEOD_1406000736_03</t>
  </si>
  <si>
    <t>Nowy świat</t>
  </si>
  <si>
    <t>PL_ZEOD_1406000737_05</t>
  </si>
  <si>
    <t>Długa</t>
  </si>
  <si>
    <t>PL_ZEOD_1406000743_06</t>
  </si>
  <si>
    <t>Oleśnik</t>
  </si>
  <si>
    <t>IV</t>
  </si>
  <si>
    <t>PL_ZEOD_1406000748_06</t>
  </si>
  <si>
    <t>III</t>
  </si>
  <si>
    <t>PL_ZEOD_1406000745_00</t>
  </si>
  <si>
    <t>Dąbrówka Stara</t>
  </si>
  <si>
    <t>PL_ZEOD_1406000708_00</t>
  </si>
  <si>
    <t>Błędów PGR</t>
  </si>
  <si>
    <t>PL_ZEOD_1406000744_08</t>
  </si>
  <si>
    <t>Bielany PGR</t>
  </si>
  <si>
    <t>PL_ZEOD_1406000704_02</t>
  </si>
  <si>
    <t>00141624</t>
  </si>
  <si>
    <t>Wólka Dańkowska</t>
  </si>
  <si>
    <t>PL_ZEOD_1406000857_01</t>
  </si>
  <si>
    <t>PL_ZEOD_1406000710_03</t>
  </si>
  <si>
    <t>Annopol</t>
  </si>
  <si>
    <t>PL_ZEOD_1406000717_07</t>
  </si>
  <si>
    <t>00141688</t>
  </si>
  <si>
    <t>Wilków</t>
  </si>
  <si>
    <t>PL_ZEOD_1406000858_03</t>
  </si>
  <si>
    <t>Wilków - Podczesławin</t>
  </si>
  <si>
    <t>PL_ZEOD_1406000706_06</t>
  </si>
  <si>
    <t xml:space="preserve"> Czesławin</t>
  </si>
  <si>
    <t>PL_ZEOD_1406000749_08</t>
  </si>
  <si>
    <t>00222783</t>
  </si>
  <si>
    <t>Katarzynów</t>
  </si>
  <si>
    <t>PL_ZEOD_1406000711_05</t>
  </si>
  <si>
    <t>PL_ZEOD_1406000703_0</t>
  </si>
  <si>
    <t>Ignaców</t>
  </si>
  <si>
    <t>PL_ZEOD_1406000739_09</t>
  </si>
  <si>
    <t>PL_ZEOD_1406000740_00</t>
  </si>
  <si>
    <t>Borzęcin</t>
  </si>
  <si>
    <t>PL_ZEOD_140600707_08</t>
  </si>
  <si>
    <t>00142637</t>
  </si>
  <si>
    <t>Błogosław</t>
  </si>
  <si>
    <t>PL_ZEOD_1406000688_04</t>
  </si>
  <si>
    <t>Gołosze</t>
  </si>
  <si>
    <t>PL_ZEOD_1406000727_06</t>
  </si>
  <si>
    <t>00142638</t>
  </si>
  <si>
    <t>Wólka Gołoska</t>
  </si>
  <si>
    <t>PL_ZEOD_1406000726_04</t>
  </si>
  <si>
    <t>Huta Błędowska</t>
  </si>
  <si>
    <t>I</t>
  </si>
  <si>
    <t>PL_ZEOD_1406000716_05</t>
  </si>
  <si>
    <t>00140182</t>
  </si>
  <si>
    <t>PL_ZEOD_1406000715_3</t>
  </si>
  <si>
    <t>00140180</t>
  </si>
  <si>
    <t>Załuski</t>
  </si>
  <si>
    <t>PL_ZEOD_1406000702_08</t>
  </si>
  <si>
    <t>30276532</t>
  </si>
  <si>
    <t>Łaszczyn</t>
  </si>
  <si>
    <t>PL_ZEOD_1406000701_06</t>
  </si>
  <si>
    <t>Bolesławiec Leśny</t>
  </si>
  <si>
    <t>PL_ZEOD_1406000746_02</t>
  </si>
  <si>
    <t>Wilków Parcela</t>
  </si>
  <si>
    <t>VI</t>
  </si>
  <si>
    <t>PL_ZEOD_1406000551_05</t>
  </si>
  <si>
    <t>00142636</t>
  </si>
  <si>
    <t>PL_ZEOD_1406000723_08</t>
  </si>
  <si>
    <t>PL_ZEOD_1406000722_06</t>
  </si>
  <si>
    <t>Wilków - Załuski</t>
  </si>
  <si>
    <t>PL_ZEOD_1406000721_02</t>
  </si>
  <si>
    <t>Śmiechówek</t>
  </si>
  <si>
    <t>PL_ZEOD_1406000718_09</t>
  </si>
  <si>
    <t>Goliany</t>
  </si>
  <si>
    <t>PL_ZEOD_1406000826_02</t>
  </si>
  <si>
    <t>PL_ZEOD_1406000828_06</t>
  </si>
  <si>
    <t>PL_ZEOD_1406000827_04</t>
  </si>
  <si>
    <t xml:space="preserve">Trzylatków Duży </t>
  </si>
  <si>
    <t>PL_ZEOD_1406000820_00</t>
  </si>
  <si>
    <t>PL_ZEOD_1406000821_02</t>
  </si>
  <si>
    <t>Trzylatków</t>
  </si>
  <si>
    <t>PL_ZEOD_1406000822_04</t>
  </si>
  <si>
    <t>I 23</t>
  </si>
  <si>
    <t>PL_ZEOD_1406000824_08</t>
  </si>
  <si>
    <t xml:space="preserve">Jadwigów </t>
  </si>
  <si>
    <t>V</t>
  </si>
  <si>
    <t>PL_ZEOD_1406000775_07</t>
  </si>
  <si>
    <t>Bronisławów</t>
  </si>
  <si>
    <t>PL_ZEOD_1406000806_04</t>
  </si>
  <si>
    <t>PL_ZEOD_1406000819_09</t>
  </si>
  <si>
    <t>Zalesie</t>
  </si>
  <si>
    <t>PL_ZEOD_1406000782_00</t>
  </si>
  <si>
    <t xml:space="preserve">Ziemięcin </t>
  </si>
  <si>
    <t>PL_ZEOD_1406000788_02</t>
  </si>
  <si>
    <t>00141682</t>
  </si>
  <si>
    <t xml:space="preserve">Wilkonice </t>
  </si>
  <si>
    <t>PL_ZEOD_1406000752_03</t>
  </si>
  <si>
    <t>Lipie</t>
  </si>
  <si>
    <t>PL_ZEOD_1406000803_08</t>
  </si>
  <si>
    <t>00142050</t>
  </si>
  <si>
    <t>PL_ZEOD_1406000802_06</t>
  </si>
  <si>
    <t>PL_ZEOD_1406000800_02</t>
  </si>
  <si>
    <t>PL_ZEOD_1406000818_07</t>
  </si>
  <si>
    <t>00142702</t>
  </si>
  <si>
    <t>Machnatka RSP</t>
  </si>
  <si>
    <t>PL_ZEOD_1406000772_01</t>
  </si>
  <si>
    <t>Machnatka Wieś</t>
  </si>
  <si>
    <t>PL_ZEOD_1406000757_03</t>
  </si>
  <si>
    <t>Konstantynów</t>
  </si>
  <si>
    <t>PL_ZEOD_1406000750_09</t>
  </si>
  <si>
    <t>Cesinów</t>
  </si>
  <si>
    <t>PL_ZEOD_1406000755_09</t>
  </si>
  <si>
    <t>0014225</t>
  </si>
  <si>
    <t>Iv</t>
  </si>
  <si>
    <t>PL_ZEOD_1406000756_01</t>
  </si>
  <si>
    <t>00141687</t>
  </si>
  <si>
    <t>PL_ZEOD_1406000765_08</t>
  </si>
  <si>
    <t>Głudna</t>
  </si>
  <si>
    <t>PL_ZEOD_1406000768_04</t>
  </si>
  <si>
    <t>PL_ZEOD_1406000767_02</t>
  </si>
  <si>
    <t>PL_ZEOD_1406000794_03</t>
  </si>
  <si>
    <t>Jakubów</t>
  </si>
  <si>
    <t>PL_ZEOD_1406000796_07</t>
  </si>
  <si>
    <t>PL_ZEOD_1406000805_02</t>
  </si>
  <si>
    <t>00141241</t>
  </si>
  <si>
    <t>Jadwigów</t>
  </si>
  <si>
    <t>PL_ZEOD_1406000792_09</t>
  </si>
  <si>
    <t>PL_ZEOD_1406000793_09</t>
  </si>
  <si>
    <t>00142632</t>
  </si>
  <si>
    <t xml:space="preserve">Wilków </t>
  </si>
  <si>
    <t>PL_ZEOD_1406000713_09</t>
  </si>
  <si>
    <t>PL_ZEOD_1406000808_08</t>
  </si>
  <si>
    <t>Kacperówka</t>
  </si>
  <si>
    <t>PL_ZEOD_1406000799_03</t>
  </si>
  <si>
    <t>PL_ZEOD_1406000712_07</t>
  </si>
  <si>
    <t>Trzylatków Parcela</t>
  </si>
  <si>
    <t>PL_ZEOD_1406000798_01</t>
  </si>
  <si>
    <t>Grzywacz - Wilhelmów</t>
  </si>
  <si>
    <t>PL_ZEOD_1406000728_08</t>
  </si>
  <si>
    <t>Wólka Kurdybanowska</t>
  </si>
  <si>
    <t>PL_ZEOD_1406000700_04</t>
  </si>
  <si>
    <t>Błędów Nowy - Wilhelmów</t>
  </si>
  <si>
    <t>PL_ZEOD_1406000732_05</t>
  </si>
  <si>
    <t>PL_ZEOD_1406000731_03</t>
  </si>
  <si>
    <t>Machnatka Parcela</t>
  </si>
  <si>
    <t>PL_ZEOD_1406000762_02</t>
  </si>
  <si>
    <t>PL_ZEOD_1406000769_06</t>
  </si>
  <si>
    <t>PL_ZEOD_1406000770_07</t>
  </si>
  <si>
    <t>PL_ZEOD_1406000766_00</t>
  </si>
  <si>
    <t>Zofiówka</t>
  </si>
  <si>
    <t>PL_ZEOD_1406000699_05</t>
  </si>
  <si>
    <t>PL_ZEOD_1406000698_3</t>
  </si>
  <si>
    <t>PL_ZEOD_1406000697_01</t>
  </si>
  <si>
    <t>Wilków - Piekarszczyzna</t>
  </si>
  <si>
    <t>PL_ZEOD_1406000709_02</t>
  </si>
  <si>
    <t>PL_ZEOD_1406000696_09</t>
  </si>
  <si>
    <t>Jadwigów Janki</t>
  </si>
  <si>
    <t>PL_ZEOD_1406000758_05</t>
  </si>
  <si>
    <t>Bielany</t>
  </si>
  <si>
    <t>PL_ZEOD_1406000694_05</t>
  </si>
  <si>
    <t>PL_ZEOD_1406000705_04</t>
  </si>
  <si>
    <t>Kazimierki</t>
  </si>
  <si>
    <t>PL_ZEOD_1406000695_07</t>
  </si>
  <si>
    <t>Wilcze średnie</t>
  </si>
  <si>
    <t>PL_ZEOD_1406000760_08</t>
  </si>
  <si>
    <t>Roztworów</t>
  </si>
  <si>
    <t>PL_ZEOD_1406000742_04</t>
  </si>
  <si>
    <t>PL_ZEOD_1406000814_09</t>
  </si>
  <si>
    <t>PL_ZEOD_1406000753_05</t>
  </si>
  <si>
    <t>PL_ZEOD_1406000813_07</t>
  </si>
  <si>
    <t>PL_ZEOD_1406000730_01</t>
  </si>
  <si>
    <t>PL_ZEOD_1406000729_00</t>
  </si>
  <si>
    <t>PL_ZEOD_1406000724_00</t>
  </si>
  <si>
    <t>PL_ZEOD_1406000795_06</t>
  </si>
  <si>
    <t>PL_ZEOD_1406000816_03</t>
  </si>
  <si>
    <t>Golianki</t>
  </si>
  <si>
    <t>PL_ZEOD_1406000817_05</t>
  </si>
  <si>
    <t>00142635</t>
  </si>
  <si>
    <t>Błędów Nowy Fabianów</t>
  </si>
  <si>
    <t>PL_ZEOD1406000725_02</t>
  </si>
  <si>
    <t>00142639</t>
  </si>
  <si>
    <t>PL_ZEOD_1406000693_03</t>
  </si>
  <si>
    <t>Oświetlenie uliczne</t>
  </si>
  <si>
    <t xml:space="preserve">Sadurki </t>
  </si>
  <si>
    <t>09/5482/391</t>
  </si>
  <si>
    <t>00140186</t>
  </si>
  <si>
    <t>09/5461/092</t>
  </si>
  <si>
    <t>C11</t>
  </si>
  <si>
    <t>Oświatlenie uliczne</t>
  </si>
  <si>
    <t xml:space="preserve">Trzylatków Parcela </t>
  </si>
  <si>
    <t>09/5482/389</t>
  </si>
  <si>
    <t>Potencjanów</t>
  </si>
  <si>
    <t>PL_ZEOD_1406000692_01</t>
  </si>
  <si>
    <t>PL_ZEOD_1406000815_01</t>
  </si>
  <si>
    <t>Sadurki</t>
  </si>
  <si>
    <t>PL_ZEOD_1406000778_03</t>
  </si>
  <si>
    <t>Wilcze Średnie</t>
  </si>
  <si>
    <t xml:space="preserve">05-620 </t>
  </si>
  <si>
    <t>nowa umowa</t>
  </si>
  <si>
    <t>kompl.</t>
  </si>
  <si>
    <t>Urząd Gminy Błędów - pozostałe obiekty</t>
  </si>
  <si>
    <t>Biblioteka</t>
  </si>
  <si>
    <t>PL_ZEOD_1406000549_02</t>
  </si>
  <si>
    <t>C12a</t>
  </si>
  <si>
    <t>Hydrofornia</t>
  </si>
  <si>
    <t>PL_ZEOD_1406000569_00</t>
  </si>
  <si>
    <t>00250724</t>
  </si>
  <si>
    <t>PL_ZEOD_1406000791_07</t>
  </si>
  <si>
    <t>C22a</t>
  </si>
  <si>
    <t>Oczyszczalnia ścieków</t>
  </si>
  <si>
    <t>PL_ZEOD_1406000567_06</t>
  </si>
  <si>
    <t>00250729</t>
  </si>
  <si>
    <t>PL_ZEOD_1406000797_09</t>
  </si>
  <si>
    <t>Ujęcie Wody</t>
  </si>
  <si>
    <t>PL_ZEOD_1406000801_04</t>
  </si>
  <si>
    <t>000222811</t>
  </si>
  <si>
    <t>Ochotnicza Straż Pożarna</t>
  </si>
  <si>
    <t>Wilków Drugi</t>
  </si>
  <si>
    <t>PL_ZEOD_1406000787_00</t>
  </si>
  <si>
    <t>00252256</t>
  </si>
  <si>
    <t>PL_ZEOD_1406000807_06</t>
  </si>
  <si>
    <t>00257826</t>
  </si>
  <si>
    <t>PL_ZEOD_1406000790_05</t>
  </si>
  <si>
    <t>00252254</t>
  </si>
  <si>
    <t>PL_ZEOD_1406000810_01</t>
  </si>
  <si>
    <t>257822</t>
  </si>
  <si>
    <t>Błędów ul. Długa</t>
  </si>
  <si>
    <t>PL_ZEOD_1406000787_04</t>
  </si>
  <si>
    <t>252252</t>
  </si>
  <si>
    <t>Przepompownia ścieków</t>
  </si>
  <si>
    <t>Błędów ul. Parkowa</t>
  </si>
  <si>
    <t>PL_ZEOD_1406000574_09</t>
  </si>
  <si>
    <t>00250722</t>
  </si>
  <si>
    <t>Oczyszczalnia Ścieków</t>
  </si>
  <si>
    <t>PL_ZEOD_1406000804_00</t>
  </si>
  <si>
    <t>00257825</t>
  </si>
  <si>
    <t>Hydrofornia Wodociąd wiejski</t>
  </si>
  <si>
    <t>PL_ZEOD_1406000812_05</t>
  </si>
  <si>
    <t>Urząd Gminy</t>
  </si>
  <si>
    <t>00257789</t>
  </si>
  <si>
    <t>PL_ZEOD_1406000548_00</t>
  </si>
  <si>
    <t>00257791</t>
  </si>
  <si>
    <t>Obiekt Gminny</t>
  </si>
  <si>
    <t>Dolna</t>
  </si>
  <si>
    <t>PL_ZEOD_1406000576_03</t>
  </si>
  <si>
    <t>00718571</t>
  </si>
  <si>
    <t>Błędów, ul.Nowy Rynek</t>
  </si>
  <si>
    <t>PL_ZEOD_1406000825_00</t>
  </si>
  <si>
    <t>00250725</t>
  </si>
  <si>
    <t>Błędów, ul Długa</t>
  </si>
  <si>
    <t>PL_ZEOD_1406000572_05</t>
  </si>
  <si>
    <t>00250723</t>
  </si>
  <si>
    <t>PL_ZEOD_1406000829_08</t>
  </si>
  <si>
    <t>00222807</t>
  </si>
  <si>
    <t>PL_OSD_140600785_06</t>
  </si>
  <si>
    <t>09/6228/026</t>
  </si>
  <si>
    <t xml:space="preserve">Błędów-Park </t>
  </si>
  <si>
    <t>09/6198/178</t>
  </si>
  <si>
    <t>Ośrodek Zdrowia</t>
  </si>
  <si>
    <t>09/6228/188</t>
  </si>
  <si>
    <t>G12</t>
  </si>
  <si>
    <t>B21</t>
  </si>
  <si>
    <t>Zespół Oświaty Gminnej (Stary Rynek)</t>
  </si>
  <si>
    <t>Zespół Oświaty Gminnej</t>
  </si>
  <si>
    <t>Przedszkole Samorządowe</t>
  </si>
  <si>
    <t>Blędów, ul.Stary Rynek</t>
  </si>
  <si>
    <t>9A</t>
  </si>
  <si>
    <t>PL_ZEOD_1406000550_03</t>
  </si>
  <si>
    <t>Błędów, ul.Stary Rynek</t>
  </si>
  <si>
    <t>PL_ZEOD_1406000582_04</t>
  </si>
  <si>
    <t>00250730</t>
  </si>
  <si>
    <t>Publiczna Szkoła Podstawowa</t>
  </si>
  <si>
    <t>Błędów, ul. Stary Rynek</t>
  </si>
  <si>
    <t>PL_ZEOD_1406000565_02</t>
  </si>
  <si>
    <t>00250726</t>
  </si>
  <si>
    <t>PL_ZEOD_14060000578_07</t>
  </si>
  <si>
    <t>00252253</t>
  </si>
  <si>
    <t>Dom Nauczyciela</t>
  </si>
  <si>
    <t>09/6200/043</t>
  </si>
  <si>
    <t>G11</t>
  </si>
  <si>
    <t>Zespół Oświaty Gminnej (Gołosze)</t>
  </si>
  <si>
    <t>PL_ZEOD_140600809_00</t>
  </si>
  <si>
    <t>00252259</t>
  </si>
  <si>
    <t>09/6206/065</t>
  </si>
  <si>
    <t>10277879</t>
  </si>
  <si>
    <t>Zespół Oświaty Gminnej (Wilków)</t>
  </si>
  <si>
    <t>PL_ZEOD_1406000786_08</t>
  </si>
  <si>
    <t>00252257</t>
  </si>
  <si>
    <t>PL_ZEOD_14060000562_06</t>
  </si>
  <si>
    <t xml:space="preserve"> Zespół Oświaty Gminnej (Zalesie)</t>
  </si>
  <si>
    <t>taryfa</t>
  </si>
  <si>
    <t>Zużycie wg umowy</t>
  </si>
  <si>
    <t>Szkoła</t>
  </si>
  <si>
    <t>PL_ZEOD_1406000874_03</t>
  </si>
  <si>
    <t>00252258</t>
  </si>
  <si>
    <t>Zespół Oświaty Gminnej (Lipie)</t>
  </si>
  <si>
    <t>PL_ZEOD1406000789_04</t>
  </si>
  <si>
    <t>00252260</t>
  </si>
  <si>
    <t>Dom nauczyciela</t>
  </si>
  <si>
    <t>09/6297/104</t>
  </si>
  <si>
    <t>28310221</t>
  </si>
  <si>
    <t>Zespoł Oświaty Gminnej</t>
  </si>
  <si>
    <t>09/6297/222</t>
  </si>
  <si>
    <t>9960083</t>
  </si>
  <si>
    <t>Zespół Oświaty Gminnej (Błędów)</t>
  </si>
  <si>
    <t>Zespół Szkół Gimnazjum</t>
  </si>
  <si>
    <t>9B</t>
  </si>
  <si>
    <t>PL_ZEOD_1406000583_06</t>
  </si>
  <si>
    <t>00250731</t>
  </si>
  <si>
    <t>PL_ZEOD_1406000823_06</t>
  </si>
  <si>
    <t>00252255</t>
  </si>
  <si>
    <t xml:space="preserve">Całkowite szacowane zużycie energii [kWh] w okresie od 01.01.2014r. do 31.12.2014r.  </t>
  </si>
  <si>
    <t>Tabela A</t>
  </si>
  <si>
    <t>Zestawienie cen jednostkowych dla taryfy C11</t>
  </si>
  <si>
    <t>Grupa Taryfowa</t>
  </si>
  <si>
    <t>Ilość PPE</t>
  </si>
  <si>
    <t>Moc Umowna  (kW)</t>
  </si>
  <si>
    <t xml:space="preserve">Ceny netto za energię elektryczna - sprzedaż </t>
  </si>
  <si>
    <t>Ceny netto za dystrybucję energię elektrycznej</t>
  </si>
  <si>
    <t>Łączna cena za energie elektryczną netto (kol7 + kol13)</t>
  </si>
  <si>
    <r>
      <t xml:space="preserve">Łączna cena za energie elektryczną brutto         </t>
    </r>
    <r>
      <rPr>
        <b/>
        <sz val="8"/>
        <color theme="1"/>
        <rFont val="Calibri"/>
        <family val="2"/>
        <charset val="238"/>
        <scheme val="minor"/>
      </rPr>
      <t>(kol14 + 23% VAT)</t>
    </r>
  </si>
  <si>
    <t>Szacunkowe zapotrzebowanie na energie elektryczną za okres 12 miesięcy (kWh)</t>
  </si>
  <si>
    <t>Cena za  1 kWh energii czynnej (zł/kWh)</t>
  </si>
  <si>
    <t>Opłata Handlowa (zł/mc)</t>
  </si>
  <si>
    <t>Łączna wartość za energię elektryczną  netto (kol4 x kol5 + kol2 x kol6 x 12 mcy)</t>
  </si>
  <si>
    <t>Stawka jakościowa         (zł kWh)</t>
  </si>
  <si>
    <t>Składnik zmienny stawki sieciowej (zł/kWh)</t>
  </si>
  <si>
    <t>Składnik stały stawki sieciowej (zł/kWh/mc)</t>
  </si>
  <si>
    <t>Stawka opłaty przejściowej (zł/kWh/mc)</t>
  </si>
  <si>
    <t>Stawka opłaty abonamentowej (zł/mc)</t>
  </si>
  <si>
    <t>Łączna wartość za dystrybucję energii elektrycznej         (kol4 x (kol8 + kol9) + kol3 x (kol10 + kol11) x 12 mcy + kol2 x kol12 x 12 mcy</t>
  </si>
  <si>
    <t>Tabela B</t>
  </si>
  <si>
    <t>Zestawienie cen jednostkowych dla taryfyB21</t>
  </si>
  <si>
    <t>Cena za 1 kWh energii czynnej (zł/kWh)</t>
  </si>
  <si>
    <t>Łączna wartość za energię elektryczną  (kol4 x kol5 + kol2 x kol6 x 12 mcy)</t>
  </si>
  <si>
    <t>Tabela C</t>
  </si>
  <si>
    <t>Zestawienie cen jednostkowych dla taryfy C12a</t>
  </si>
  <si>
    <t>Szacunkowe zapotrzebowanie na energie elektryczną za okres 12 miesięcy (kWh) szczytowa/pozaszczytowa</t>
  </si>
  <si>
    <t>Cena za  1 kWh energii czynnej (zł/kWh) szczytowa/pozaszczytowa</t>
  </si>
  <si>
    <t>Składnik zmienny stawki sieciowej (zł/kWh) szczytowa/pozaszczytowa</t>
  </si>
  <si>
    <t>Tabela D</t>
  </si>
  <si>
    <t>Zestawienie cen jednostkowych dla taryfy C12b</t>
  </si>
  <si>
    <t>Szacunkowe zapotrzebowanie na energie elektryczną za okres 12 miesięcy (kWh) dzienna/nocna</t>
  </si>
  <si>
    <t>Cena za  1 kWh energii czynnej (zł/kWh) dzienna/nocna</t>
  </si>
  <si>
    <t>Składnik zmienny stawki sieciowej (zł/kWh) dzienna/nocna</t>
  </si>
  <si>
    <t>Tabela E</t>
  </si>
  <si>
    <t>Zestawienie cen jednostkowych dla taryfy C22</t>
  </si>
  <si>
    <t>Tabela F</t>
  </si>
  <si>
    <t>Zestawienie cen jednostkowych dla taryfy C21</t>
  </si>
  <si>
    <t>Tabela G</t>
  </si>
  <si>
    <t>Zestawienie cen jednostkowych dla taryfy G12</t>
  </si>
</sst>
</file>

<file path=xl/styles.xml><?xml version="1.0" encoding="utf-8"?>
<styleSheet xmlns="http://schemas.openxmlformats.org/spreadsheetml/2006/main">
  <numFmts count="2">
    <numFmt numFmtId="43" formatCode="_-* #,##0.00\ _z_ł_-;\-* #,##0.00\ _z_ł_-;_-* &quot;-&quot;??\ _z_ł_-;_-@_-"/>
    <numFmt numFmtId="164" formatCode="#,##0.0000"/>
  </numFmts>
  <fonts count="15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i/>
      <sz val="9"/>
      <color rgb="FFFFFFFF"/>
      <name val="Calibri"/>
      <family val="2"/>
      <charset val="238"/>
      <scheme val="minor"/>
    </font>
    <font>
      <sz val="8"/>
      <color theme="1"/>
      <name val="Czcionka tekstu podstawowego"/>
      <family val="2"/>
      <charset val="238"/>
    </font>
    <font>
      <sz val="9"/>
      <color rgb="FFFFFF00"/>
      <name val="Calibri"/>
      <family val="2"/>
      <charset val="238"/>
      <scheme val="minor"/>
    </font>
    <font>
      <b/>
      <sz val="9"/>
      <color rgb="FFFFFFFF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6">
    <xf numFmtId="0" fontId="0" fillId="0" borderId="0" xfId="0"/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4" fillId="0" borderId="13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4" fontId="5" fillId="0" borderId="15" xfId="0" applyNumberFormat="1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4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4" fontId="5" fillId="0" borderId="19" xfId="0" applyNumberFormat="1" applyFont="1" applyBorder="1" applyAlignment="1">
      <alignment horizontal="right"/>
    </xf>
    <xf numFmtId="49" fontId="4" fillId="0" borderId="17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4" fontId="4" fillId="0" borderId="22" xfId="0" applyNumberFormat="1" applyFont="1" applyBorder="1" applyAlignment="1">
      <alignment horizontal="right"/>
    </xf>
    <xf numFmtId="4" fontId="4" fillId="0" borderId="23" xfId="0" applyNumberFormat="1" applyFont="1" applyBorder="1" applyAlignment="1">
      <alignment horizontal="right"/>
    </xf>
    <xf numFmtId="4" fontId="4" fillId="0" borderId="24" xfId="0" applyNumberFormat="1" applyFont="1" applyBorder="1" applyAlignment="1">
      <alignment horizontal="right"/>
    </xf>
    <xf numFmtId="0" fontId="4" fillId="3" borderId="22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4" fontId="6" fillId="3" borderId="25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3" fontId="4" fillId="0" borderId="11" xfId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right" vertical="center"/>
    </xf>
    <xf numFmtId="4" fontId="4" fillId="0" borderId="14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>
      <alignment horizontal="right" vertical="center"/>
    </xf>
    <xf numFmtId="0" fontId="7" fillId="0" borderId="0" xfId="0" applyFont="1"/>
    <xf numFmtId="43" fontId="7" fillId="0" borderId="0" xfId="0" applyNumberFormat="1" applyFont="1"/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3" fontId="4" fillId="0" borderId="17" xfId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right" vertical="center"/>
    </xf>
    <xf numFmtId="4" fontId="4" fillId="0" borderId="17" xfId="0" applyNumberFormat="1" applyFont="1" applyBorder="1" applyAlignment="1">
      <alignment horizontal="right" vertical="center"/>
    </xf>
    <xf numFmtId="4" fontId="5" fillId="0" borderId="19" xfId="0" applyNumberFormat="1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3" fontId="4" fillId="0" borderId="20" xfId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43" fontId="8" fillId="3" borderId="26" xfId="1" applyFont="1" applyFill="1" applyBorder="1" applyAlignment="1">
      <alignment horizontal="center" vertical="center"/>
    </xf>
    <xf numFmtId="4" fontId="6" fillId="3" borderId="2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/>
    <xf numFmtId="0" fontId="4" fillId="0" borderId="27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4" fontId="6" fillId="3" borderId="11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/>
    </xf>
    <xf numFmtId="4" fontId="6" fillId="3" borderId="17" xfId="0" applyNumberFormat="1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4" fontId="4" fillId="0" borderId="34" xfId="0" applyNumberFormat="1" applyFont="1" applyBorder="1" applyAlignment="1">
      <alignment horizontal="right" vertical="center"/>
    </xf>
    <xf numFmtId="4" fontId="4" fillId="0" borderId="22" xfId="0" applyNumberFormat="1" applyFont="1" applyBorder="1" applyAlignment="1">
      <alignment horizontal="right" vertical="center"/>
    </xf>
    <xf numFmtId="4" fontId="4" fillId="0" borderId="23" xfId="0" applyNumberFormat="1" applyFont="1" applyBorder="1" applyAlignment="1">
      <alignment horizontal="right" vertical="center"/>
    </xf>
    <xf numFmtId="4" fontId="4" fillId="0" borderId="35" xfId="0" applyNumberFormat="1" applyFont="1" applyBorder="1" applyAlignment="1">
      <alignment horizontal="right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4" fontId="6" fillId="3" borderId="25" xfId="0" applyNumberFormat="1" applyFont="1" applyFill="1" applyBorder="1" applyAlignment="1">
      <alignment horizontal="center" vertical="center"/>
    </xf>
    <xf numFmtId="0" fontId="10" fillId="0" borderId="0" xfId="0" applyFont="1"/>
    <xf numFmtId="0" fontId="0" fillId="0" borderId="1" xfId="0" applyBorder="1"/>
    <xf numFmtId="0" fontId="12" fillId="0" borderId="40" xfId="0" applyFont="1" applyFill="1" applyBorder="1" applyAlignment="1">
      <alignment horizontal="center" vertical="center" wrapText="1"/>
    </xf>
    <xf numFmtId="0" fontId="7" fillId="0" borderId="0" xfId="0" applyFont="1" applyFill="1"/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2" fontId="14" fillId="0" borderId="7" xfId="0" applyNumberFormat="1" applyFont="1" applyBorder="1" applyAlignment="1">
      <alignment horizontal="center" vertical="center"/>
    </xf>
    <xf numFmtId="4" fontId="14" fillId="0" borderId="8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/>
    </xf>
    <xf numFmtId="4" fontId="9" fillId="3" borderId="11" xfId="0" applyNumberFormat="1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/>
    </xf>
    <xf numFmtId="2" fontId="14" fillId="0" borderId="40" xfId="1" applyNumberFormat="1" applyFont="1" applyBorder="1" applyAlignment="1">
      <alignment horizontal="center" vertical="center"/>
    </xf>
    <xf numFmtId="4" fontId="14" fillId="0" borderId="40" xfId="0" applyNumberFormat="1" applyFont="1" applyBorder="1" applyAlignment="1">
      <alignment horizontal="center" vertical="center"/>
    </xf>
    <xf numFmtId="164" fontId="4" fillId="0" borderId="40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4" fontId="12" fillId="0" borderId="34" xfId="0" applyNumberFormat="1" applyFont="1" applyBorder="1" applyAlignment="1">
      <alignment horizontal="center" vertical="center" wrapText="1"/>
    </xf>
    <xf numFmtId="164" fontId="3" fillId="0" borderId="34" xfId="0" applyNumberFormat="1" applyFont="1" applyBorder="1" applyAlignment="1">
      <alignment horizontal="center" vertical="center" wrapText="1"/>
    </xf>
    <xf numFmtId="164" fontId="3" fillId="0" borderId="43" xfId="0" applyNumberFormat="1" applyFont="1" applyBorder="1" applyAlignment="1">
      <alignment horizontal="center" vertical="center" wrapText="1"/>
    </xf>
    <xf numFmtId="4" fontId="14" fillId="0" borderId="35" xfId="0" applyNumberFormat="1" applyFont="1" applyBorder="1" applyAlignment="1">
      <alignment horizontal="center" vertical="center"/>
    </xf>
    <xf numFmtId="164" fontId="4" fillId="0" borderId="35" xfId="0" applyNumberFormat="1" applyFont="1" applyBorder="1" applyAlignment="1">
      <alignment horizontal="center" vertical="center"/>
    </xf>
    <xf numFmtId="164" fontId="4" fillId="0" borderId="46" xfId="0" applyNumberFormat="1" applyFont="1" applyBorder="1" applyAlignment="1">
      <alignment horizontal="center" vertical="center"/>
    </xf>
    <xf numFmtId="4" fontId="12" fillId="0" borderId="34" xfId="1" applyNumberFormat="1" applyFont="1" applyBorder="1" applyAlignment="1">
      <alignment horizontal="center" vertical="center" wrapText="1"/>
    </xf>
    <xf numFmtId="4" fontId="14" fillId="0" borderId="35" xfId="1" applyNumberFormat="1" applyFont="1" applyBorder="1" applyAlignment="1">
      <alignment horizontal="center" vertical="center"/>
    </xf>
    <xf numFmtId="43" fontId="14" fillId="0" borderId="40" xfId="1" applyFont="1" applyBorder="1" applyAlignment="1">
      <alignment horizontal="center" vertical="center"/>
    </xf>
    <xf numFmtId="4" fontId="0" fillId="0" borderId="0" xfId="0" applyNumberFormat="1"/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4" fontId="4" fillId="0" borderId="45" xfId="0" applyNumberFormat="1" applyFont="1" applyBorder="1" applyAlignment="1">
      <alignment horizontal="center" vertical="center"/>
    </xf>
    <xf numFmtId="4" fontId="4" fillId="0" borderId="47" xfId="0" applyNumberFormat="1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wrapText="1"/>
    </xf>
    <xf numFmtId="0" fontId="11" fillId="4" borderId="5" xfId="0" applyFont="1" applyFill="1" applyBorder="1" applyAlignment="1">
      <alignment horizontal="center" wrapText="1"/>
    </xf>
    <xf numFmtId="0" fontId="11" fillId="4" borderId="31" xfId="0" applyFont="1" applyFill="1" applyBorder="1" applyAlignment="1">
      <alignment horizont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37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wrapText="1"/>
    </xf>
    <xf numFmtId="0" fontId="11" fillId="4" borderId="2" xfId="0" applyFont="1" applyFill="1" applyBorder="1" applyAlignment="1">
      <alignment horizontal="center" wrapText="1"/>
    </xf>
    <xf numFmtId="0" fontId="11" fillId="4" borderId="36" xfId="0" applyFont="1" applyFill="1" applyBorder="1" applyAlignment="1">
      <alignment horizontal="center" wrapText="1"/>
    </xf>
    <xf numFmtId="2" fontId="12" fillId="0" borderId="34" xfId="1" applyNumberFormat="1" applyFont="1" applyBorder="1" applyAlignment="1">
      <alignment horizontal="center" vertical="center" wrapText="1"/>
    </xf>
    <xf numFmtId="2" fontId="12" fillId="0" borderId="35" xfId="1" applyNumberFormat="1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07"/>
  <sheetViews>
    <sheetView workbookViewId="0">
      <selection activeCell="A11" sqref="A11"/>
    </sheetView>
  </sheetViews>
  <sheetFormatPr defaultRowHeight="14.25"/>
  <cols>
    <col min="2" max="2" width="6.375" customWidth="1"/>
    <col min="3" max="3" width="17.5" bestFit="1" customWidth="1"/>
    <col min="4" max="4" width="21.625" bestFit="1" customWidth="1"/>
    <col min="5" max="5" width="18.125" customWidth="1"/>
    <col min="6" max="6" width="7.5" customWidth="1"/>
    <col min="7" max="7" width="8.25" customWidth="1"/>
    <col min="8" max="8" width="9.75" customWidth="1"/>
    <col min="9" max="9" width="17" customWidth="1"/>
    <col min="11" max="12" width="8.625" customWidth="1"/>
    <col min="16" max="16" width="10.625" customWidth="1"/>
  </cols>
  <sheetData>
    <row r="1" spans="2:16" ht="45" customHeight="1" thickBot="1"/>
    <row r="2" spans="2:16" ht="27.95" customHeight="1" thickBot="1">
      <c r="B2" s="116" t="s">
        <v>0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8"/>
      <c r="N2" s="119" t="s">
        <v>1</v>
      </c>
      <c r="O2" s="120"/>
      <c r="P2" s="121"/>
    </row>
    <row r="3" spans="2:16" s="4" customFormat="1" ht="36.75" thickBot="1"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3" t="s">
        <v>13</v>
      </c>
      <c r="N3" s="1" t="s">
        <v>14</v>
      </c>
      <c r="O3" s="2" t="s">
        <v>15</v>
      </c>
      <c r="P3" s="3" t="s">
        <v>16</v>
      </c>
    </row>
    <row r="4" spans="2:16">
      <c r="B4" s="5">
        <v>1</v>
      </c>
      <c r="C4" s="6" t="s">
        <v>17</v>
      </c>
      <c r="D4" s="6" t="s">
        <v>18</v>
      </c>
      <c r="E4" s="6" t="s">
        <v>19</v>
      </c>
      <c r="F4" s="6" t="s">
        <v>20</v>
      </c>
      <c r="G4" s="6" t="s">
        <v>21</v>
      </c>
      <c r="H4" s="6" t="s">
        <v>22</v>
      </c>
      <c r="I4" s="6" t="s">
        <v>23</v>
      </c>
      <c r="J4" s="6">
        <v>718346</v>
      </c>
      <c r="K4" s="6" t="s">
        <v>24</v>
      </c>
      <c r="L4" s="6" t="s">
        <v>24</v>
      </c>
      <c r="M4" s="7">
        <v>3</v>
      </c>
      <c r="N4" s="8">
        <v>2619</v>
      </c>
      <c r="O4" s="9">
        <v>3629</v>
      </c>
      <c r="P4" s="10">
        <f>N4+O4</f>
        <v>6248</v>
      </c>
    </row>
    <row r="5" spans="2:16">
      <c r="B5" s="11">
        <v>2</v>
      </c>
      <c r="C5" s="12" t="s">
        <v>17</v>
      </c>
      <c r="D5" s="12" t="s">
        <v>18</v>
      </c>
      <c r="E5" s="12" t="s">
        <v>25</v>
      </c>
      <c r="F5" s="12"/>
      <c r="G5" s="12" t="s">
        <v>21</v>
      </c>
      <c r="H5" s="12" t="s">
        <v>22</v>
      </c>
      <c r="I5" s="12" t="s">
        <v>26</v>
      </c>
      <c r="J5" s="12">
        <v>718557</v>
      </c>
      <c r="K5" s="12" t="s">
        <v>24</v>
      </c>
      <c r="L5" s="12" t="s">
        <v>24</v>
      </c>
      <c r="M5" s="13">
        <v>4</v>
      </c>
      <c r="N5" s="14">
        <v>5300</v>
      </c>
      <c r="O5" s="15">
        <v>8674</v>
      </c>
      <c r="P5" s="16">
        <f t="shared" ref="P5:P68" si="0">N5+O5</f>
        <v>13974</v>
      </c>
    </row>
    <row r="6" spans="2:16">
      <c r="B6" s="11">
        <v>3</v>
      </c>
      <c r="C6" s="12" t="s">
        <v>17</v>
      </c>
      <c r="D6" s="12" t="s">
        <v>18</v>
      </c>
      <c r="E6" s="12" t="s">
        <v>27</v>
      </c>
      <c r="F6" s="12"/>
      <c r="G6" s="12" t="s">
        <v>21</v>
      </c>
      <c r="H6" s="12" t="s">
        <v>22</v>
      </c>
      <c r="I6" s="12" t="s">
        <v>28</v>
      </c>
      <c r="J6" s="12">
        <v>30931978</v>
      </c>
      <c r="K6" s="12" t="s">
        <v>24</v>
      </c>
      <c r="L6" s="12" t="s">
        <v>24</v>
      </c>
      <c r="M6" s="13">
        <v>4</v>
      </c>
      <c r="N6" s="14">
        <v>3397</v>
      </c>
      <c r="O6" s="15">
        <v>2500</v>
      </c>
      <c r="P6" s="16">
        <f t="shared" si="0"/>
        <v>5897</v>
      </c>
    </row>
    <row r="7" spans="2:16">
      <c r="B7" s="11">
        <v>4</v>
      </c>
      <c r="C7" s="12" t="s">
        <v>17</v>
      </c>
      <c r="D7" s="12" t="s">
        <v>18</v>
      </c>
      <c r="E7" s="12" t="s">
        <v>29</v>
      </c>
      <c r="F7" s="12"/>
      <c r="G7" s="12" t="s">
        <v>21</v>
      </c>
      <c r="H7" s="12" t="s">
        <v>22</v>
      </c>
      <c r="I7" s="12" t="s">
        <v>30</v>
      </c>
      <c r="J7" s="12">
        <v>30994512</v>
      </c>
      <c r="K7" s="12" t="s">
        <v>24</v>
      </c>
      <c r="L7" s="12" t="s">
        <v>24</v>
      </c>
      <c r="M7" s="13">
        <v>4</v>
      </c>
      <c r="N7" s="14">
        <v>5854</v>
      </c>
      <c r="O7" s="15">
        <v>12198</v>
      </c>
      <c r="P7" s="16">
        <f t="shared" si="0"/>
        <v>18052</v>
      </c>
    </row>
    <row r="8" spans="2:16">
      <c r="B8" s="11">
        <v>5</v>
      </c>
      <c r="C8" s="12" t="s">
        <v>17</v>
      </c>
      <c r="D8" s="12" t="s">
        <v>18</v>
      </c>
      <c r="E8" s="12" t="s">
        <v>31</v>
      </c>
      <c r="F8" s="12">
        <v>2</v>
      </c>
      <c r="G8" s="12" t="s">
        <v>21</v>
      </c>
      <c r="H8" s="12" t="s">
        <v>22</v>
      </c>
      <c r="I8" s="12" t="s">
        <v>32</v>
      </c>
      <c r="J8" s="12">
        <v>30579846</v>
      </c>
      <c r="K8" s="12" t="s">
        <v>24</v>
      </c>
      <c r="L8" s="12" t="s">
        <v>24</v>
      </c>
      <c r="M8" s="13">
        <v>4</v>
      </c>
      <c r="N8" s="14">
        <v>4755</v>
      </c>
      <c r="O8" s="15">
        <v>5575</v>
      </c>
      <c r="P8" s="16">
        <f t="shared" si="0"/>
        <v>10330</v>
      </c>
    </row>
    <row r="9" spans="2:16">
      <c r="B9" s="11">
        <v>6</v>
      </c>
      <c r="C9" s="12" t="s">
        <v>17</v>
      </c>
      <c r="D9" s="12" t="s">
        <v>18</v>
      </c>
      <c r="E9" s="12" t="s">
        <v>31</v>
      </c>
      <c r="F9" s="12">
        <v>1</v>
      </c>
      <c r="G9" s="12" t="s">
        <v>21</v>
      </c>
      <c r="H9" s="12" t="s">
        <v>22</v>
      </c>
      <c r="I9" s="12" t="s">
        <v>33</v>
      </c>
      <c r="J9" s="12">
        <v>30931963</v>
      </c>
      <c r="K9" s="12" t="s">
        <v>24</v>
      </c>
      <c r="L9" s="12" t="s">
        <v>24</v>
      </c>
      <c r="M9" s="13">
        <v>4</v>
      </c>
      <c r="N9" s="14">
        <v>4444</v>
      </c>
      <c r="O9" s="15">
        <v>4815</v>
      </c>
      <c r="P9" s="16">
        <f t="shared" si="0"/>
        <v>9259</v>
      </c>
    </row>
    <row r="10" spans="2:16">
      <c r="B10" s="11">
        <v>7</v>
      </c>
      <c r="C10" s="12" t="s">
        <v>17</v>
      </c>
      <c r="D10" s="12" t="s">
        <v>18</v>
      </c>
      <c r="E10" s="12" t="s">
        <v>34</v>
      </c>
      <c r="F10" s="12"/>
      <c r="G10" s="12" t="s">
        <v>21</v>
      </c>
      <c r="H10" s="12" t="s">
        <v>22</v>
      </c>
      <c r="I10" s="12" t="s">
        <v>35</v>
      </c>
      <c r="J10" s="12">
        <v>10370272</v>
      </c>
      <c r="K10" s="12" t="s">
        <v>24</v>
      </c>
      <c r="L10" s="12" t="s">
        <v>24</v>
      </c>
      <c r="M10" s="13">
        <v>15</v>
      </c>
      <c r="N10" s="14">
        <v>32621</v>
      </c>
      <c r="O10" s="15">
        <v>28152</v>
      </c>
      <c r="P10" s="16">
        <f t="shared" si="0"/>
        <v>60773</v>
      </c>
    </row>
    <row r="11" spans="2:16">
      <c r="B11" s="11">
        <v>8</v>
      </c>
      <c r="C11" s="12" t="s">
        <v>17</v>
      </c>
      <c r="D11" s="12" t="s">
        <v>18</v>
      </c>
      <c r="E11" s="12" t="s">
        <v>36</v>
      </c>
      <c r="F11" s="12"/>
      <c r="G11" s="12" t="s">
        <v>21</v>
      </c>
      <c r="H11" s="12" t="s">
        <v>22</v>
      </c>
      <c r="I11" s="12" t="s">
        <v>37</v>
      </c>
      <c r="J11" s="12">
        <v>10464553</v>
      </c>
      <c r="K11" s="12" t="s">
        <v>24</v>
      </c>
      <c r="L11" s="12" t="s">
        <v>24</v>
      </c>
      <c r="M11" s="13">
        <v>30</v>
      </c>
      <c r="N11" s="14">
        <v>35109</v>
      </c>
      <c r="O11" s="15">
        <v>73447</v>
      </c>
      <c r="P11" s="16">
        <f t="shared" si="0"/>
        <v>108556</v>
      </c>
    </row>
    <row r="12" spans="2:16">
      <c r="B12" s="11">
        <v>9</v>
      </c>
      <c r="C12" s="12" t="s">
        <v>17</v>
      </c>
      <c r="D12" s="12" t="s">
        <v>18</v>
      </c>
      <c r="E12" s="12" t="s">
        <v>38</v>
      </c>
      <c r="F12" s="12"/>
      <c r="G12" s="12" t="s">
        <v>21</v>
      </c>
      <c r="H12" s="12" t="s">
        <v>22</v>
      </c>
      <c r="I12" s="12" t="s">
        <v>39</v>
      </c>
      <c r="J12" s="12">
        <v>10219016</v>
      </c>
      <c r="K12" s="12" t="s">
        <v>24</v>
      </c>
      <c r="L12" s="12" t="s">
        <v>24</v>
      </c>
      <c r="M12" s="13">
        <v>15</v>
      </c>
      <c r="N12" s="14">
        <v>12098</v>
      </c>
      <c r="O12" s="15">
        <v>26668</v>
      </c>
      <c r="P12" s="16">
        <f t="shared" si="0"/>
        <v>38766</v>
      </c>
    </row>
    <row r="13" spans="2:16">
      <c r="B13" s="11">
        <v>10</v>
      </c>
      <c r="C13" s="12" t="s">
        <v>17</v>
      </c>
      <c r="D13" s="12" t="s">
        <v>18</v>
      </c>
      <c r="E13" s="12" t="s">
        <v>38</v>
      </c>
      <c r="F13" s="12"/>
      <c r="G13" s="12" t="s">
        <v>21</v>
      </c>
      <c r="H13" s="12" t="s">
        <v>22</v>
      </c>
      <c r="I13" s="12" t="s">
        <v>40</v>
      </c>
      <c r="J13" s="12">
        <v>11195497</v>
      </c>
      <c r="K13" s="12" t="s">
        <v>24</v>
      </c>
      <c r="L13" s="12" t="s">
        <v>24</v>
      </c>
      <c r="M13" s="13">
        <v>15</v>
      </c>
      <c r="N13" s="14">
        <v>17063</v>
      </c>
      <c r="O13" s="15">
        <v>35368</v>
      </c>
      <c r="P13" s="16">
        <f t="shared" si="0"/>
        <v>52431</v>
      </c>
    </row>
    <row r="14" spans="2:16">
      <c r="B14" s="11">
        <v>11</v>
      </c>
      <c r="C14" s="12" t="s">
        <v>17</v>
      </c>
      <c r="D14" s="12" t="s">
        <v>18</v>
      </c>
      <c r="E14" s="12" t="s">
        <v>41</v>
      </c>
      <c r="F14" s="12">
        <v>13</v>
      </c>
      <c r="G14" s="12" t="s">
        <v>21</v>
      </c>
      <c r="H14" s="12" t="s">
        <v>22</v>
      </c>
      <c r="I14" s="12" t="s">
        <v>42</v>
      </c>
      <c r="J14" s="12">
        <v>30994909</v>
      </c>
      <c r="K14" s="12" t="s">
        <v>24</v>
      </c>
      <c r="L14" s="12" t="s">
        <v>24</v>
      </c>
      <c r="M14" s="13">
        <v>4</v>
      </c>
      <c r="N14" s="14">
        <v>6462</v>
      </c>
      <c r="O14" s="15">
        <v>13950</v>
      </c>
      <c r="P14" s="16">
        <f t="shared" si="0"/>
        <v>20412</v>
      </c>
    </row>
    <row r="15" spans="2:16">
      <c r="B15" s="11">
        <v>12</v>
      </c>
      <c r="C15" s="12" t="s">
        <v>17</v>
      </c>
      <c r="D15" s="12" t="s">
        <v>18</v>
      </c>
      <c r="E15" s="12" t="s">
        <v>43</v>
      </c>
      <c r="F15" s="12">
        <v>2</v>
      </c>
      <c r="G15" s="12" t="s">
        <v>21</v>
      </c>
      <c r="H15" s="12" t="s">
        <v>22</v>
      </c>
      <c r="I15" s="12" t="s">
        <v>44</v>
      </c>
      <c r="J15" s="12">
        <v>10485658</v>
      </c>
      <c r="K15" s="12" t="s">
        <v>24</v>
      </c>
      <c r="L15" s="12" t="s">
        <v>24</v>
      </c>
      <c r="M15" s="13">
        <v>30</v>
      </c>
      <c r="N15" s="14">
        <v>25377</v>
      </c>
      <c r="O15" s="15">
        <v>2530</v>
      </c>
      <c r="P15" s="16">
        <f t="shared" si="0"/>
        <v>27907</v>
      </c>
    </row>
    <row r="16" spans="2:16">
      <c r="B16" s="11">
        <v>13</v>
      </c>
      <c r="C16" s="12" t="s">
        <v>17</v>
      </c>
      <c r="D16" s="12" t="s">
        <v>18</v>
      </c>
      <c r="E16" s="12" t="s">
        <v>45</v>
      </c>
      <c r="F16" s="12" t="s">
        <v>46</v>
      </c>
      <c r="G16" s="12" t="s">
        <v>21</v>
      </c>
      <c r="H16" s="12" t="s">
        <v>22</v>
      </c>
      <c r="I16" s="12" t="s">
        <v>47</v>
      </c>
      <c r="J16" s="12">
        <v>11836116</v>
      </c>
      <c r="K16" s="12" t="s">
        <v>24</v>
      </c>
      <c r="L16" s="12" t="s">
        <v>24</v>
      </c>
      <c r="M16" s="13">
        <v>4</v>
      </c>
      <c r="N16" s="14">
        <v>3685</v>
      </c>
      <c r="O16" s="15">
        <v>6267</v>
      </c>
      <c r="P16" s="16">
        <f t="shared" si="0"/>
        <v>9952</v>
      </c>
    </row>
    <row r="17" spans="2:16">
      <c r="B17" s="11">
        <v>14</v>
      </c>
      <c r="C17" s="12" t="s">
        <v>17</v>
      </c>
      <c r="D17" s="12" t="s">
        <v>18</v>
      </c>
      <c r="E17" s="12" t="s">
        <v>45</v>
      </c>
      <c r="F17" s="12" t="s">
        <v>48</v>
      </c>
      <c r="G17" s="12" t="s">
        <v>21</v>
      </c>
      <c r="H17" s="12" t="s">
        <v>22</v>
      </c>
      <c r="I17" s="12" t="s">
        <v>49</v>
      </c>
      <c r="J17" s="12">
        <v>1331149</v>
      </c>
      <c r="K17" s="12" t="s">
        <v>24</v>
      </c>
      <c r="L17" s="12" t="s">
        <v>24</v>
      </c>
      <c r="M17" s="13">
        <v>4</v>
      </c>
      <c r="N17" s="14">
        <v>1687</v>
      </c>
      <c r="O17" s="15">
        <v>3670</v>
      </c>
      <c r="P17" s="16">
        <f t="shared" si="0"/>
        <v>5357</v>
      </c>
    </row>
    <row r="18" spans="2:16">
      <c r="B18" s="11">
        <v>15</v>
      </c>
      <c r="C18" s="12" t="s">
        <v>17</v>
      </c>
      <c r="D18" s="12" t="s">
        <v>18</v>
      </c>
      <c r="E18" s="12" t="s">
        <v>50</v>
      </c>
      <c r="F18" s="12" t="s">
        <v>48</v>
      </c>
      <c r="G18" s="12" t="s">
        <v>21</v>
      </c>
      <c r="H18" s="12" t="s">
        <v>22</v>
      </c>
      <c r="I18" s="12" t="s">
        <v>51</v>
      </c>
      <c r="J18" s="12">
        <v>10178953</v>
      </c>
      <c r="K18" s="12" t="s">
        <v>24</v>
      </c>
      <c r="L18" s="12" t="s">
        <v>24</v>
      </c>
      <c r="M18" s="13">
        <v>15</v>
      </c>
      <c r="N18" s="14">
        <v>11077</v>
      </c>
      <c r="O18" s="15">
        <v>23763</v>
      </c>
      <c r="P18" s="16">
        <f t="shared" si="0"/>
        <v>34840</v>
      </c>
    </row>
    <row r="19" spans="2:16">
      <c r="B19" s="11">
        <v>16</v>
      </c>
      <c r="C19" s="12" t="s">
        <v>17</v>
      </c>
      <c r="D19" s="12" t="s">
        <v>18</v>
      </c>
      <c r="E19" s="12" t="s">
        <v>52</v>
      </c>
      <c r="F19" s="12"/>
      <c r="G19" s="12" t="s">
        <v>21</v>
      </c>
      <c r="H19" s="12" t="s">
        <v>22</v>
      </c>
      <c r="I19" s="12" t="s">
        <v>53</v>
      </c>
      <c r="J19" s="12">
        <v>13416756</v>
      </c>
      <c r="K19" s="12" t="s">
        <v>24</v>
      </c>
      <c r="L19" s="12" t="s">
        <v>24</v>
      </c>
      <c r="M19" s="13">
        <v>4</v>
      </c>
      <c r="N19" s="14">
        <v>3747</v>
      </c>
      <c r="O19" s="15">
        <v>3217</v>
      </c>
      <c r="P19" s="16">
        <f t="shared" si="0"/>
        <v>6964</v>
      </c>
    </row>
    <row r="20" spans="2:16">
      <c r="B20" s="11">
        <v>17</v>
      </c>
      <c r="C20" s="12" t="s">
        <v>17</v>
      </c>
      <c r="D20" s="12" t="s">
        <v>18</v>
      </c>
      <c r="E20" s="12" t="s">
        <v>54</v>
      </c>
      <c r="F20" s="12"/>
      <c r="G20" s="12" t="s">
        <v>21</v>
      </c>
      <c r="H20" s="12" t="s">
        <v>22</v>
      </c>
      <c r="I20" s="12" t="s">
        <v>55</v>
      </c>
      <c r="J20" s="17" t="s">
        <v>56</v>
      </c>
      <c r="K20" s="12" t="s">
        <v>24</v>
      </c>
      <c r="L20" s="12" t="s">
        <v>24</v>
      </c>
      <c r="M20" s="13">
        <v>4</v>
      </c>
      <c r="N20" s="14">
        <v>2280</v>
      </c>
      <c r="O20" s="15">
        <v>4703</v>
      </c>
      <c r="P20" s="16">
        <f t="shared" si="0"/>
        <v>6983</v>
      </c>
    </row>
    <row r="21" spans="2:16">
      <c r="B21" s="11">
        <v>18</v>
      </c>
      <c r="C21" s="12" t="s">
        <v>17</v>
      </c>
      <c r="D21" s="12" t="s">
        <v>18</v>
      </c>
      <c r="E21" s="12" t="s">
        <v>57</v>
      </c>
      <c r="F21" s="12"/>
      <c r="G21" s="12" t="s">
        <v>21</v>
      </c>
      <c r="H21" s="12" t="s">
        <v>22</v>
      </c>
      <c r="I21" s="12" t="s">
        <v>58</v>
      </c>
      <c r="J21" s="12">
        <v>30931926</v>
      </c>
      <c r="K21" s="12" t="s">
        <v>24</v>
      </c>
      <c r="L21" s="12" t="s">
        <v>24</v>
      </c>
      <c r="M21" s="13">
        <v>4</v>
      </c>
      <c r="N21" s="14">
        <v>2211</v>
      </c>
      <c r="O21" s="15">
        <v>3770</v>
      </c>
      <c r="P21" s="16">
        <f t="shared" si="0"/>
        <v>5981</v>
      </c>
    </row>
    <row r="22" spans="2:16">
      <c r="B22" s="11">
        <v>19</v>
      </c>
      <c r="C22" s="12" t="s">
        <v>17</v>
      </c>
      <c r="D22" s="12" t="s">
        <v>18</v>
      </c>
      <c r="E22" s="12" t="s">
        <v>57</v>
      </c>
      <c r="F22" s="12"/>
      <c r="G22" s="12" t="s">
        <v>21</v>
      </c>
      <c r="H22" s="12" t="s">
        <v>22</v>
      </c>
      <c r="I22" s="12" t="s">
        <v>59</v>
      </c>
      <c r="J22" s="12">
        <v>30994885</v>
      </c>
      <c r="K22" s="12" t="s">
        <v>24</v>
      </c>
      <c r="L22" s="12" t="s">
        <v>24</v>
      </c>
      <c r="M22" s="13">
        <v>4</v>
      </c>
      <c r="N22" s="14">
        <v>4447</v>
      </c>
      <c r="O22" s="15">
        <v>6884</v>
      </c>
      <c r="P22" s="16">
        <f t="shared" si="0"/>
        <v>11331</v>
      </c>
    </row>
    <row r="23" spans="2:16">
      <c r="B23" s="11">
        <v>20</v>
      </c>
      <c r="C23" s="12" t="s">
        <v>17</v>
      </c>
      <c r="D23" s="12" t="s">
        <v>18</v>
      </c>
      <c r="E23" s="12" t="s">
        <v>60</v>
      </c>
      <c r="F23" s="12" t="s">
        <v>20</v>
      </c>
      <c r="G23" s="12" t="s">
        <v>21</v>
      </c>
      <c r="H23" s="12" t="s">
        <v>22</v>
      </c>
      <c r="I23" s="12" t="s">
        <v>61</v>
      </c>
      <c r="J23" s="17" t="s">
        <v>62</v>
      </c>
      <c r="K23" s="12" t="s">
        <v>24</v>
      </c>
      <c r="L23" s="12" t="s">
        <v>24</v>
      </c>
      <c r="M23" s="13">
        <v>4</v>
      </c>
      <c r="N23" s="14">
        <v>3639</v>
      </c>
      <c r="O23" s="15">
        <v>7950</v>
      </c>
      <c r="P23" s="16">
        <f t="shared" si="0"/>
        <v>11589</v>
      </c>
    </row>
    <row r="24" spans="2:16">
      <c r="B24" s="11">
        <v>21</v>
      </c>
      <c r="C24" s="12" t="s">
        <v>17</v>
      </c>
      <c r="D24" s="12" t="s">
        <v>18</v>
      </c>
      <c r="E24" s="12" t="s">
        <v>63</v>
      </c>
      <c r="F24" s="12"/>
      <c r="G24" s="12" t="s">
        <v>21</v>
      </c>
      <c r="H24" s="12" t="s">
        <v>22</v>
      </c>
      <c r="I24" s="12" t="s">
        <v>64</v>
      </c>
      <c r="J24" s="12">
        <v>15133231</v>
      </c>
      <c r="K24" s="12" t="s">
        <v>24</v>
      </c>
      <c r="L24" s="12" t="s">
        <v>24</v>
      </c>
      <c r="M24" s="13">
        <v>15</v>
      </c>
      <c r="N24" s="14">
        <v>16355</v>
      </c>
      <c r="O24" s="15">
        <v>32975</v>
      </c>
      <c r="P24" s="16">
        <f t="shared" si="0"/>
        <v>49330</v>
      </c>
    </row>
    <row r="25" spans="2:16">
      <c r="B25" s="11">
        <v>22</v>
      </c>
      <c r="C25" s="12" t="s">
        <v>17</v>
      </c>
      <c r="D25" s="12" t="s">
        <v>18</v>
      </c>
      <c r="E25" s="12" t="s">
        <v>65</v>
      </c>
      <c r="F25" s="12"/>
      <c r="G25" s="12" t="s">
        <v>21</v>
      </c>
      <c r="H25" s="12" t="s">
        <v>22</v>
      </c>
      <c r="I25" s="12" t="s">
        <v>66</v>
      </c>
      <c r="J25" s="12">
        <v>12532921</v>
      </c>
      <c r="K25" s="12" t="s">
        <v>24</v>
      </c>
      <c r="L25" s="12" t="s">
        <v>24</v>
      </c>
      <c r="M25" s="13">
        <v>15</v>
      </c>
      <c r="N25" s="14">
        <v>10157</v>
      </c>
      <c r="O25" s="15">
        <v>21896</v>
      </c>
      <c r="P25" s="16">
        <f t="shared" si="0"/>
        <v>32053</v>
      </c>
    </row>
    <row r="26" spans="2:16">
      <c r="B26" s="11">
        <v>23</v>
      </c>
      <c r="C26" s="12" t="s">
        <v>17</v>
      </c>
      <c r="D26" s="12" t="s">
        <v>18</v>
      </c>
      <c r="E26" s="12" t="s">
        <v>67</v>
      </c>
      <c r="F26" s="12"/>
      <c r="G26" s="12" t="s">
        <v>21</v>
      </c>
      <c r="H26" s="12" t="s">
        <v>22</v>
      </c>
      <c r="I26" s="12" t="s">
        <v>68</v>
      </c>
      <c r="J26" s="17" t="s">
        <v>69</v>
      </c>
      <c r="K26" s="12" t="s">
        <v>24</v>
      </c>
      <c r="L26" s="12" t="s">
        <v>24</v>
      </c>
      <c r="M26" s="13">
        <v>15</v>
      </c>
      <c r="N26" s="14">
        <v>6945</v>
      </c>
      <c r="O26" s="15">
        <v>15407</v>
      </c>
      <c r="P26" s="16">
        <f t="shared" si="0"/>
        <v>22352</v>
      </c>
    </row>
    <row r="27" spans="2:16">
      <c r="B27" s="11">
        <v>24</v>
      </c>
      <c r="C27" s="12" t="s">
        <v>17</v>
      </c>
      <c r="D27" s="12" t="s">
        <v>18</v>
      </c>
      <c r="E27" s="12" t="s">
        <v>70</v>
      </c>
      <c r="F27" s="12"/>
      <c r="G27" s="12" t="s">
        <v>21</v>
      </c>
      <c r="H27" s="12" t="s">
        <v>22</v>
      </c>
      <c r="I27" s="12" t="s">
        <v>71</v>
      </c>
      <c r="J27" s="12">
        <v>718562</v>
      </c>
      <c r="K27" s="12" t="s">
        <v>24</v>
      </c>
      <c r="L27" s="12" t="s">
        <v>24</v>
      </c>
      <c r="M27" s="13">
        <v>4</v>
      </c>
      <c r="N27" s="14">
        <v>3847</v>
      </c>
      <c r="O27" s="15">
        <v>6969</v>
      </c>
      <c r="P27" s="16">
        <f t="shared" si="0"/>
        <v>10816</v>
      </c>
    </row>
    <row r="28" spans="2:16">
      <c r="B28" s="11">
        <v>25</v>
      </c>
      <c r="C28" s="12" t="s">
        <v>17</v>
      </c>
      <c r="D28" s="12" t="s">
        <v>18</v>
      </c>
      <c r="E28" s="12" t="s">
        <v>70</v>
      </c>
      <c r="F28" s="12">
        <v>8</v>
      </c>
      <c r="G28" s="12" t="s">
        <v>21</v>
      </c>
      <c r="H28" s="12" t="s">
        <v>22</v>
      </c>
      <c r="I28" s="12" t="s">
        <v>72</v>
      </c>
      <c r="J28" s="12">
        <v>718641</v>
      </c>
      <c r="K28" s="12" t="s">
        <v>24</v>
      </c>
      <c r="L28" s="12" t="s">
        <v>24</v>
      </c>
      <c r="M28" s="13">
        <v>4</v>
      </c>
      <c r="N28" s="14">
        <v>3843</v>
      </c>
      <c r="O28" s="15">
        <v>6779</v>
      </c>
      <c r="P28" s="16">
        <f t="shared" si="0"/>
        <v>10622</v>
      </c>
    </row>
    <row r="29" spans="2:16">
      <c r="B29" s="11">
        <v>26</v>
      </c>
      <c r="C29" s="12" t="s">
        <v>17</v>
      </c>
      <c r="D29" s="12" t="s">
        <v>18</v>
      </c>
      <c r="E29" s="12" t="s">
        <v>73</v>
      </c>
      <c r="F29" s="12"/>
      <c r="G29" s="12" t="s">
        <v>21</v>
      </c>
      <c r="H29" s="12" t="s">
        <v>22</v>
      </c>
      <c r="I29" s="12" t="s">
        <v>74</v>
      </c>
      <c r="J29" s="12">
        <v>718640</v>
      </c>
      <c r="K29" s="12" t="s">
        <v>24</v>
      </c>
      <c r="L29" s="12" t="s">
        <v>24</v>
      </c>
      <c r="M29" s="13">
        <v>4</v>
      </c>
      <c r="N29" s="14">
        <v>3965</v>
      </c>
      <c r="O29" s="15">
        <v>6129</v>
      </c>
      <c r="P29" s="16">
        <f t="shared" si="0"/>
        <v>10094</v>
      </c>
    </row>
    <row r="30" spans="2:16">
      <c r="B30" s="11">
        <v>27</v>
      </c>
      <c r="C30" s="12" t="s">
        <v>17</v>
      </c>
      <c r="D30" s="12" t="s">
        <v>18</v>
      </c>
      <c r="E30" s="12" t="s">
        <v>73</v>
      </c>
      <c r="F30" s="12"/>
      <c r="G30" s="12" t="s">
        <v>21</v>
      </c>
      <c r="H30" s="12" t="s">
        <v>22</v>
      </c>
      <c r="I30" s="12" t="s">
        <v>75</v>
      </c>
      <c r="J30" s="12">
        <v>718560</v>
      </c>
      <c r="K30" s="12" t="s">
        <v>24</v>
      </c>
      <c r="L30" s="12" t="s">
        <v>24</v>
      </c>
      <c r="M30" s="13">
        <v>4</v>
      </c>
      <c r="N30" s="14">
        <v>8087</v>
      </c>
      <c r="O30" s="15">
        <v>14821</v>
      </c>
      <c r="P30" s="16">
        <f t="shared" si="0"/>
        <v>22908</v>
      </c>
    </row>
    <row r="31" spans="2:16">
      <c r="B31" s="11">
        <v>28</v>
      </c>
      <c r="C31" s="12" t="s">
        <v>17</v>
      </c>
      <c r="D31" s="12" t="s">
        <v>18</v>
      </c>
      <c r="E31" s="12" t="s">
        <v>76</v>
      </c>
      <c r="F31" s="12"/>
      <c r="G31" s="12" t="s">
        <v>21</v>
      </c>
      <c r="H31" s="12" t="s">
        <v>22</v>
      </c>
      <c r="I31" s="12" t="s">
        <v>77</v>
      </c>
      <c r="J31" s="17" t="s">
        <v>78</v>
      </c>
      <c r="K31" s="12" t="s">
        <v>24</v>
      </c>
      <c r="L31" s="12" t="s">
        <v>24</v>
      </c>
      <c r="M31" s="13">
        <v>4</v>
      </c>
      <c r="N31" s="14">
        <v>9164</v>
      </c>
      <c r="O31" s="15">
        <v>6229</v>
      </c>
      <c r="P31" s="16">
        <f t="shared" si="0"/>
        <v>15393</v>
      </c>
    </row>
    <row r="32" spans="2:16">
      <c r="B32" s="11">
        <v>29</v>
      </c>
      <c r="C32" s="12" t="s">
        <v>17</v>
      </c>
      <c r="D32" s="12" t="s">
        <v>18</v>
      </c>
      <c r="E32" s="12" t="s">
        <v>79</v>
      </c>
      <c r="F32" s="12">
        <v>5</v>
      </c>
      <c r="G32" s="12" t="s">
        <v>21</v>
      </c>
      <c r="H32" s="12" t="s">
        <v>22</v>
      </c>
      <c r="I32" s="12" t="s">
        <v>80</v>
      </c>
      <c r="J32" s="12">
        <v>30994889</v>
      </c>
      <c r="K32" s="12" t="s">
        <v>24</v>
      </c>
      <c r="L32" s="12" t="s">
        <v>24</v>
      </c>
      <c r="M32" s="13">
        <v>4</v>
      </c>
      <c r="N32" s="14">
        <v>2349</v>
      </c>
      <c r="O32" s="15">
        <v>5184</v>
      </c>
      <c r="P32" s="16">
        <f t="shared" si="0"/>
        <v>7533</v>
      </c>
    </row>
    <row r="33" spans="2:16">
      <c r="B33" s="11">
        <v>30</v>
      </c>
      <c r="C33" s="12" t="s">
        <v>17</v>
      </c>
      <c r="D33" s="12" t="s">
        <v>18</v>
      </c>
      <c r="E33" s="12" t="s">
        <v>81</v>
      </c>
      <c r="F33" s="12"/>
      <c r="G33" s="12" t="s">
        <v>21</v>
      </c>
      <c r="H33" s="12" t="s">
        <v>22</v>
      </c>
      <c r="I33" s="12" t="s">
        <v>82</v>
      </c>
      <c r="J33" s="17" t="s">
        <v>83</v>
      </c>
      <c r="K33" s="12" t="s">
        <v>24</v>
      </c>
      <c r="L33" s="12" t="s">
        <v>24</v>
      </c>
      <c r="M33" s="13">
        <v>5</v>
      </c>
      <c r="N33" s="14">
        <v>4007</v>
      </c>
      <c r="O33" s="15">
        <v>8561</v>
      </c>
      <c r="P33" s="16">
        <f t="shared" si="0"/>
        <v>12568</v>
      </c>
    </row>
    <row r="34" spans="2:16">
      <c r="B34" s="11">
        <v>31</v>
      </c>
      <c r="C34" s="12" t="s">
        <v>17</v>
      </c>
      <c r="D34" s="12" t="s">
        <v>18</v>
      </c>
      <c r="E34" s="12" t="s">
        <v>84</v>
      </c>
      <c r="F34" s="12"/>
      <c r="G34" s="12" t="s">
        <v>21</v>
      </c>
      <c r="H34" s="12" t="s">
        <v>22</v>
      </c>
      <c r="I34" s="12" t="s">
        <v>85</v>
      </c>
      <c r="J34" s="12">
        <v>12157586</v>
      </c>
      <c r="K34" s="12" t="s">
        <v>24</v>
      </c>
      <c r="L34" s="12" t="s">
        <v>24</v>
      </c>
      <c r="M34" s="13">
        <v>4</v>
      </c>
      <c r="N34" s="14">
        <v>5661</v>
      </c>
      <c r="O34" s="15">
        <v>10657</v>
      </c>
      <c r="P34" s="16">
        <f t="shared" si="0"/>
        <v>16318</v>
      </c>
    </row>
    <row r="35" spans="2:16">
      <c r="B35" s="11">
        <v>32</v>
      </c>
      <c r="C35" s="12" t="s">
        <v>17</v>
      </c>
      <c r="D35" s="12" t="s">
        <v>18</v>
      </c>
      <c r="E35" s="12" t="s">
        <v>86</v>
      </c>
      <c r="F35" s="12" t="s">
        <v>87</v>
      </c>
      <c r="G35" s="12" t="s">
        <v>21</v>
      </c>
      <c r="H35" s="12" t="s">
        <v>22</v>
      </c>
      <c r="I35" s="12" t="s">
        <v>88</v>
      </c>
      <c r="J35" s="17" t="s">
        <v>89</v>
      </c>
      <c r="K35" s="12" t="s">
        <v>24</v>
      </c>
      <c r="L35" s="12" t="s">
        <v>24</v>
      </c>
      <c r="M35" s="13">
        <v>5</v>
      </c>
      <c r="N35" s="14">
        <v>6598</v>
      </c>
      <c r="O35" s="15">
        <v>11430</v>
      </c>
      <c r="P35" s="16">
        <f t="shared" si="0"/>
        <v>18028</v>
      </c>
    </row>
    <row r="36" spans="2:16">
      <c r="B36" s="11">
        <v>33</v>
      </c>
      <c r="C36" s="12" t="s">
        <v>17</v>
      </c>
      <c r="D36" s="12" t="s">
        <v>18</v>
      </c>
      <c r="E36" s="12" t="s">
        <v>86</v>
      </c>
      <c r="F36" s="12" t="s">
        <v>20</v>
      </c>
      <c r="G36" s="12" t="s">
        <v>21</v>
      </c>
      <c r="H36" s="12" t="s">
        <v>22</v>
      </c>
      <c r="I36" s="12" t="s">
        <v>90</v>
      </c>
      <c r="J36" s="17" t="s">
        <v>91</v>
      </c>
      <c r="K36" s="12" t="s">
        <v>24</v>
      </c>
      <c r="L36" s="12" t="s">
        <v>24</v>
      </c>
      <c r="M36" s="13">
        <v>5</v>
      </c>
      <c r="N36" s="14">
        <v>6073</v>
      </c>
      <c r="O36" s="15">
        <v>5754</v>
      </c>
      <c r="P36" s="16">
        <f t="shared" si="0"/>
        <v>11827</v>
      </c>
    </row>
    <row r="37" spans="2:16">
      <c r="B37" s="11">
        <v>34</v>
      </c>
      <c r="C37" s="12" t="s">
        <v>17</v>
      </c>
      <c r="D37" s="12" t="s">
        <v>18</v>
      </c>
      <c r="E37" s="12" t="s">
        <v>92</v>
      </c>
      <c r="F37" s="12" t="s">
        <v>20</v>
      </c>
      <c r="G37" s="12" t="s">
        <v>21</v>
      </c>
      <c r="H37" s="12" t="s">
        <v>22</v>
      </c>
      <c r="I37" s="12" t="s">
        <v>93</v>
      </c>
      <c r="J37" s="17" t="s">
        <v>94</v>
      </c>
      <c r="K37" s="12" t="s">
        <v>24</v>
      </c>
      <c r="L37" s="12" t="s">
        <v>24</v>
      </c>
      <c r="M37" s="13">
        <v>5</v>
      </c>
      <c r="N37" s="14">
        <v>6557</v>
      </c>
      <c r="O37" s="15">
        <v>1288</v>
      </c>
      <c r="P37" s="16">
        <f t="shared" si="0"/>
        <v>7845</v>
      </c>
    </row>
    <row r="38" spans="2:16">
      <c r="B38" s="11">
        <v>35</v>
      </c>
      <c r="C38" s="12" t="s">
        <v>17</v>
      </c>
      <c r="D38" s="12" t="s">
        <v>18</v>
      </c>
      <c r="E38" s="12" t="s">
        <v>95</v>
      </c>
      <c r="F38" s="12"/>
      <c r="G38" s="12" t="s">
        <v>21</v>
      </c>
      <c r="H38" s="12" t="s">
        <v>22</v>
      </c>
      <c r="I38" s="12" t="s">
        <v>96</v>
      </c>
      <c r="J38" s="12">
        <v>718580</v>
      </c>
      <c r="K38" s="12" t="s">
        <v>24</v>
      </c>
      <c r="L38" s="12" t="s">
        <v>24</v>
      </c>
      <c r="M38" s="13">
        <v>4</v>
      </c>
      <c r="N38" s="14">
        <v>6608</v>
      </c>
      <c r="O38" s="15">
        <v>10275</v>
      </c>
      <c r="P38" s="16">
        <f t="shared" si="0"/>
        <v>16883</v>
      </c>
    </row>
    <row r="39" spans="2:16">
      <c r="B39" s="11">
        <v>36</v>
      </c>
      <c r="C39" s="12" t="s">
        <v>17</v>
      </c>
      <c r="D39" s="12" t="s">
        <v>18</v>
      </c>
      <c r="E39" s="12" t="s">
        <v>97</v>
      </c>
      <c r="F39" s="12"/>
      <c r="G39" s="12" t="s">
        <v>21</v>
      </c>
      <c r="H39" s="12" t="s">
        <v>22</v>
      </c>
      <c r="I39" s="12" t="s">
        <v>98</v>
      </c>
      <c r="J39" s="12">
        <v>718556</v>
      </c>
      <c r="K39" s="12" t="s">
        <v>24</v>
      </c>
      <c r="L39" s="12" t="s">
        <v>24</v>
      </c>
      <c r="M39" s="13">
        <v>5</v>
      </c>
      <c r="N39" s="14">
        <v>9456</v>
      </c>
      <c r="O39" s="15">
        <v>17001</v>
      </c>
      <c r="P39" s="16">
        <f t="shared" si="0"/>
        <v>26457</v>
      </c>
    </row>
    <row r="40" spans="2:16">
      <c r="B40" s="11">
        <v>37</v>
      </c>
      <c r="C40" s="12" t="s">
        <v>17</v>
      </c>
      <c r="D40" s="12" t="s">
        <v>18</v>
      </c>
      <c r="E40" s="12" t="s">
        <v>99</v>
      </c>
      <c r="F40" s="12" t="s">
        <v>100</v>
      </c>
      <c r="G40" s="12" t="s">
        <v>21</v>
      </c>
      <c r="H40" s="12" t="s">
        <v>22</v>
      </c>
      <c r="I40" s="12" t="s">
        <v>101</v>
      </c>
      <c r="J40" s="17" t="s">
        <v>102</v>
      </c>
      <c r="K40" s="12" t="s">
        <v>24</v>
      </c>
      <c r="L40" s="12" t="s">
        <v>24</v>
      </c>
      <c r="M40" s="13">
        <v>5</v>
      </c>
      <c r="N40" s="14">
        <v>8542</v>
      </c>
      <c r="O40" s="15">
        <v>6751</v>
      </c>
      <c r="P40" s="16">
        <f t="shared" si="0"/>
        <v>15293</v>
      </c>
    </row>
    <row r="41" spans="2:16">
      <c r="B41" s="11">
        <v>38</v>
      </c>
      <c r="C41" s="12" t="s">
        <v>17</v>
      </c>
      <c r="D41" s="12" t="s">
        <v>18</v>
      </c>
      <c r="E41" s="12" t="s">
        <v>63</v>
      </c>
      <c r="F41" s="12" t="s">
        <v>20</v>
      </c>
      <c r="G41" s="12" t="s">
        <v>21</v>
      </c>
      <c r="H41" s="12" t="s">
        <v>22</v>
      </c>
      <c r="I41" s="12" t="s">
        <v>103</v>
      </c>
      <c r="J41" s="12">
        <v>12559371</v>
      </c>
      <c r="K41" s="12" t="s">
        <v>24</v>
      </c>
      <c r="L41" s="12" t="s">
        <v>24</v>
      </c>
      <c r="M41" s="13">
        <v>15</v>
      </c>
      <c r="N41" s="14">
        <v>11229</v>
      </c>
      <c r="O41" s="15">
        <v>25690</v>
      </c>
      <c r="P41" s="16">
        <f t="shared" si="0"/>
        <v>36919</v>
      </c>
    </row>
    <row r="42" spans="2:16">
      <c r="B42" s="11">
        <v>39</v>
      </c>
      <c r="C42" s="12" t="s">
        <v>17</v>
      </c>
      <c r="D42" s="12" t="s">
        <v>18</v>
      </c>
      <c r="E42" s="12" t="s">
        <v>63</v>
      </c>
      <c r="F42" s="12"/>
      <c r="G42" s="12" t="s">
        <v>21</v>
      </c>
      <c r="H42" s="12" t="s">
        <v>22</v>
      </c>
      <c r="I42" s="12" t="s">
        <v>104</v>
      </c>
      <c r="J42" s="12">
        <v>13044120</v>
      </c>
      <c r="K42" s="12" t="s">
        <v>24</v>
      </c>
      <c r="L42" s="12" t="s">
        <v>24</v>
      </c>
      <c r="M42" s="13">
        <v>5</v>
      </c>
      <c r="N42" s="14">
        <v>5621</v>
      </c>
      <c r="O42" s="15">
        <v>12385</v>
      </c>
      <c r="P42" s="16">
        <f t="shared" si="0"/>
        <v>18006</v>
      </c>
    </row>
    <row r="43" spans="2:16">
      <c r="B43" s="11">
        <v>40</v>
      </c>
      <c r="C43" s="12" t="s">
        <v>17</v>
      </c>
      <c r="D43" s="12" t="s">
        <v>18</v>
      </c>
      <c r="E43" s="12" t="s">
        <v>105</v>
      </c>
      <c r="F43" s="12"/>
      <c r="G43" s="12" t="s">
        <v>21</v>
      </c>
      <c r="H43" s="12" t="s">
        <v>22</v>
      </c>
      <c r="I43" s="12" t="s">
        <v>106</v>
      </c>
      <c r="J43" s="12">
        <v>30931975</v>
      </c>
      <c r="K43" s="12" t="s">
        <v>24</v>
      </c>
      <c r="L43" s="12" t="s">
        <v>24</v>
      </c>
      <c r="M43" s="13">
        <v>4</v>
      </c>
      <c r="N43" s="14">
        <v>4885</v>
      </c>
      <c r="O43" s="15">
        <v>11485</v>
      </c>
      <c r="P43" s="16">
        <f t="shared" si="0"/>
        <v>16370</v>
      </c>
    </row>
    <row r="44" spans="2:16">
      <c r="B44" s="11">
        <v>41</v>
      </c>
      <c r="C44" s="12" t="s">
        <v>17</v>
      </c>
      <c r="D44" s="12" t="s">
        <v>18</v>
      </c>
      <c r="E44" s="12" t="s">
        <v>107</v>
      </c>
      <c r="F44" s="12"/>
      <c r="G44" s="12" t="s">
        <v>21</v>
      </c>
      <c r="H44" s="12" t="s">
        <v>22</v>
      </c>
      <c r="I44" s="12" t="s">
        <v>108</v>
      </c>
      <c r="J44" s="12">
        <v>614412</v>
      </c>
      <c r="K44" s="12" t="s">
        <v>24</v>
      </c>
      <c r="L44" s="12" t="s">
        <v>24</v>
      </c>
      <c r="M44" s="13">
        <v>5</v>
      </c>
      <c r="N44" s="14">
        <v>1506</v>
      </c>
      <c r="O44" s="15">
        <v>4964</v>
      </c>
      <c r="P44" s="16">
        <f t="shared" si="0"/>
        <v>6470</v>
      </c>
    </row>
    <row r="45" spans="2:16">
      <c r="B45" s="11">
        <v>42</v>
      </c>
      <c r="C45" s="12" t="s">
        <v>17</v>
      </c>
      <c r="D45" s="12" t="s">
        <v>18</v>
      </c>
      <c r="E45" s="12" t="s">
        <v>109</v>
      </c>
      <c r="F45" s="12"/>
      <c r="G45" s="12" t="s">
        <v>21</v>
      </c>
      <c r="H45" s="12" t="s">
        <v>22</v>
      </c>
      <c r="I45" s="12" t="s">
        <v>110</v>
      </c>
      <c r="J45" s="12">
        <v>897016</v>
      </c>
      <c r="K45" s="12" t="s">
        <v>24</v>
      </c>
      <c r="L45" s="12" t="s">
        <v>24</v>
      </c>
      <c r="M45" s="13">
        <v>4</v>
      </c>
      <c r="N45" s="14">
        <v>1653</v>
      </c>
      <c r="O45" s="15">
        <v>3894</v>
      </c>
      <c r="P45" s="16">
        <f t="shared" si="0"/>
        <v>5547</v>
      </c>
    </row>
    <row r="46" spans="2:16">
      <c r="B46" s="11">
        <v>43</v>
      </c>
      <c r="C46" s="12" t="s">
        <v>17</v>
      </c>
      <c r="D46" s="12" t="s">
        <v>18</v>
      </c>
      <c r="E46" s="12" t="s">
        <v>109</v>
      </c>
      <c r="F46" s="12" t="s">
        <v>46</v>
      </c>
      <c r="G46" s="12" t="s">
        <v>21</v>
      </c>
      <c r="H46" s="12" t="s">
        <v>22</v>
      </c>
      <c r="I46" s="12" t="s">
        <v>111</v>
      </c>
      <c r="J46" s="12">
        <v>14721467</v>
      </c>
      <c r="K46" s="12" t="s">
        <v>24</v>
      </c>
      <c r="L46" s="12" t="s">
        <v>24</v>
      </c>
      <c r="M46" s="13">
        <v>15</v>
      </c>
      <c r="N46" s="14">
        <v>3965</v>
      </c>
      <c r="O46" s="15">
        <v>6392</v>
      </c>
      <c r="P46" s="16">
        <f t="shared" si="0"/>
        <v>10357</v>
      </c>
    </row>
    <row r="47" spans="2:16">
      <c r="B47" s="11">
        <v>44</v>
      </c>
      <c r="C47" s="12" t="s">
        <v>17</v>
      </c>
      <c r="D47" s="12" t="s">
        <v>18</v>
      </c>
      <c r="E47" s="12" t="s">
        <v>109</v>
      </c>
      <c r="F47" s="12" t="s">
        <v>48</v>
      </c>
      <c r="G47" s="12" t="s">
        <v>21</v>
      </c>
      <c r="H47" s="12" t="s">
        <v>22</v>
      </c>
      <c r="I47" s="12" t="s">
        <v>112</v>
      </c>
      <c r="J47" s="12">
        <v>893696</v>
      </c>
      <c r="K47" s="12" t="s">
        <v>24</v>
      </c>
      <c r="L47" s="12" t="s">
        <v>24</v>
      </c>
      <c r="M47" s="13">
        <v>5</v>
      </c>
      <c r="N47" s="14">
        <v>5568</v>
      </c>
      <c r="O47" s="15">
        <v>11834</v>
      </c>
      <c r="P47" s="16">
        <f t="shared" si="0"/>
        <v>17402</v>
      </c>
    </row>
    <row r="48" spans="2:16">
      <c r="B48" s="11">
        <v>45</v>
      </c>
      <c r="C48" s="12" t="s">
        <v>17</v>
      </c>
      <c r="D48" s="12" t="s">
        <v>18</v>
      </c>
      <c r="E48" s="12" t="s">
        <v>113</v>
      </c>
      <c r="F48" s="12">
        <v>1</v>
      </c>
      <c r="G48" s="12" t="s">
        <v>21</v>
      </c>
      <c r="H48" s="12" t="s">
        <v>22</v>
      </c>
      <c r="I48" s="12" t="s">
        <v>114</v>
      </c>
      <c r="J48" s="12">
        <v>12324893</v>
      </c>
      <c r="K48" s="12" t="s">
        <v>24</v>
      </c>
      <c r="L48" s="12" t="s">
        <v>24</v>
      </c>
      <c r="M48" s="13">
        <v>4</v>
      </c>
      <c r="N48" s="14">
        <v>3023</v>
      </c>
      <c r="O48" s="15">
        <v>6719</v>
      </c>
      <c r="P48" s="16">
        <f t="shared" si="0"/>
        <v>9742</v>
      </c>
    </row>
    <row r="49" spans="2:16">
      <c r="B49" s="11">
        <v>46</v>
      </c>
      <c r="C49" s="12" t="s">
        <v>17</v>
      </c>
      <c r="D49" s="12" t="s">
        <v>18</v>
      </c>
      <c r="E49" s="12" t="s">
        <v>113</v>
      </c>
      <c r="F49" s="12">
        <v>3</v>
      </c>
      <c r="G49" s="12" t="s">
        <v>21</v>
      </c>
      <c r="H49" s="12" t="s">
        <v>22</v>
      </c>
      <c r="I49" s="12" t="s">
        <v>115</v>
      </c>
      <c r="J49" s="12">
        <v>21967163</v>
      </c>
      <c r="K49" s="12" t="s">
        <v>24</v>
      </c>
      <c r="L49" s="12" t="s">
        <v>24</v>
      </c>
      <c r="M49" s="13">
        <v>4</v>
      </c>
      <c r="N49" s="14">
        <v>4071</v>
      </c>
      <c r="O49" s="15">
        <v>8326</v>
      </c>
      <c r="P49" s="16">
        <f t="shared" si="0"/>
        <v>12397</v>
      </c>
    </row>
    <row r="50" spans="2:16">
      <c r="B50" s="11">
        <v>47</v>
      </c>
      <c r="C50" s="12" t="s">
        <v>17</v>
      </c>
      <c r="D50" s="12" t="s">
        <v>18</v>
      </c>
      <c r="E50" s="12" t="s">
        <v>116</v>
      </c>
      <c r="F50" s="12">
        <v>4</v>
      </c>
      <c r="G50" s="12" t="s">
        <v>21</v>
      </c>
      <c r="H50" s="12" t="s">
        <v>22</v>
      </c>
      <c r="I50" s="12" t="s">
        <v>117</v>
      </c>
      <c r="J50" s="12">
        <v>277360</v>
      </c>
      <c r="K50" s="12" t="s">
        <v>24</v>
      </c>
      <c r="L50" s="12" t="s">
        <v>24</v>
      </c>
      <c r="M50" s="13">
        <v>4</v>
      </c>
      <c r="N50" s="14">
        <v>5340</v>
      </c>
      <c r="O50" s="15">
        <v>9592</v>
      </c>
      <c r="P50" s="16">
        <f t="shared" si="0"/>
        <v>14932</v>
      </c>
    </row>
    <row r="51" spans="2:16">
      <c r="B51" s="11">
        <v>48</v>
      </c>
      <c r="C51" s="12" t="s">
        <v>17</v>
      </c>
      <c r="D51" s="12" t="s">
        <v>18</v>
      </c>
      <c r="E51" s="12" t="s">
        <v>19</v>
      </c>
      <c r="F51" s="12" t="s">
        <v>118</v>
      </c>
      <c r="G51" s="12" t="s">
        <v>21</v>
      </c>
      <c r="H51" s="12" t="s">
        <v>22</v>
      </c>
      <c r="I51" s="12" t="s">
        <v>119</v>
      </c>
      <c r="J51" s="12">
        <v>718637</v>
      </c>
      <c r="K51" s="12" t="s">
        <v>24</v>
      </c>
      <c r="L51" s="12" t="s">
        <v>24</v>
      </c>
      <c r="M51" s="13">
        <v>4</v>
      </c>
      <c r="N51" s="14">
        <v>6753</v>
      </c>
      <c r="O51" s="15">
        <v>7913</v>
      </c>
      <c r="P51" s="16">
        <f t="shared" si="0"/>
        <v>14666</v>
      </c>
    </row>
    <row r="52" spans="2:16">
      <c r="B52" s="11">
        <v>49</v>
      </c>
      <c r="C52" s="12" t="s">
        <v>17</v>
      </c>
      <c r="D52" s="12" t="s">
        <v>18</v>
      </c>
      <c r="E52" s="12" t="s">
        <v>120</v>
      </c>
      <c r="F52" s="12" t="s">
        <v>121</v>
      </c>
      <c r="G52" s="12" t="s">
        <v>21</v>
      </c>
      <c r="H52" s="12" t="s">
        <v>22</v>
      </c>
      <c r="I52" s="12" t="s">
        <v>122</v>
      </c>
      <c r="J52" s="12">
        <v>897142</v>
      </c>
      <c r="K52" s="12" t="s">
        <v>24</v>
      </c>
      <c r="L52" s="12" t="s">
        <v>24</v>
      </c>
      <c r="M52" s="13">
        <v>4</v>
      </c>
      <c r="N52" s="14">
        <v>3599</v>
      </c>
      <c r="O52" s="15">
        <v>3777</v>
      </c>
      <c r="P52" s="16">
        <f t="shared" si="0"/>
        <v>7376</v>
      </c>
    </row>
    <row r="53" spans="2:16">
      <c r="B53" s="11">
        <v>50</v>
      </c>
      <c r="C53" s="12" t="s">
        <v>17</v>
      </c>
      <c r="D53" s="12" t="s">
        <v>18</v>
      </c>
      <c r="E53" s="12" t="s">
        <v>123</v>
      </c>
      <c r="F53" s="12"/>
      <c r="G53" s="12" t="s">
        <v>21</v>
      </c>
      <c r="H53" s="12" t="s">
        <v>22</v>
      </c>
      <c r="I53" s="12" t="s">
        <v>124</v>
      </c>
      <c r="J53" s="12">
        <v>277109</v>
      </c>
      <c r="K53" s="12" t="s">
        <v>24</v>
      </c>
      <c r="L53" s="12" t="s">
        <v>24</v>
      </c>
      <c r="M53" s="13">
        <v>4</v>
      </c>
      <c r="N53" s="14">
        <v>3038</v>
      </c>
      <c r="O53" s="15">
        <v>5985</v>
      </c>
      <c r="P53" s="16">
        <f t="shared" si="0"/>
        <v>9023</v>
      </c>
    </row>
    <row r="54" spans="2:16">
      <c r="B54" s="11">
        <v>51</v>
      </c>
      <c r="C54" s="12" t="s">
        <v>17</v>
      </c>
      <c r="D54" s="12" t="s">
        <v>18</v>
      </c>
      <c r="E54" s="12" t="s">
        <v>123</v>
      </c>
      <c r="F54" s="12"/>
      <c r="G54" s="12" t="s">
        <v>21</v>
      </c>
      <c r="H54" s="12" t="s">
        <v>22</v>
      </c>
      <c r="I54" s="12" t="s">
        <v>125</v>
      </c>
      <c r="J54" s="12">
        <v>277374</v>
      </c>
      <c r="K54" s="12" t="s">
        <v>24</v>
      </c>
      <c r="L54" s="12" t="s">
        <v>24</v>
      </c>
      <c r="M54" s="13">
        <v>5</v>
      </c>
      <c r="N54" s="14">
        <v>6031</v>
      </c>
      <c r="O54" s="15">
        <v>10951</v>
      </c>
      <c r="P54" s="16">
        <f t="shared" si="0"/>
        <v>16982</v>
      </c>
    </row>
    <row r="55" spans="2:16">
      <c r="B55" s="11">
        <v>52</v>
      </c>
      <c r="C55" s="12" t="s">
        <v>17</v>
      </c>
      <c r="D55" s="12" t="s">
        <v>18</v>
      </c>
      <c r="E55" s="12" t="s">
        <v>126</v>
      </c>
      <c r="F55" s="12"/>
      <c r="G55" s="12" t="s">
        <v>21</v>
      </c>
      <c r="H55" s="12" t="s">
        <v>22</v>
      </c>
      <c r="I55" s="12" t="s">
        <v>127</v>
      </c>
      <c r="J55" s="12">
        <v>12917240</v>
      </c>
      <c r="K55" s="12" t="s">
        <v>24</v>
      </c>
      <c r="L55" s="12" t="s">
        <v>24</v>
      </c>
      <c r="M55" s="13">
        <v>5</v>
      </c>
      <c r="N55" s="14">
        <v>3998</v>
      </c>
      <c r="O55" s="15">
        <v>8548</v>
      </c>
      <c r="P55" s="16">
        <f t="shared" si="0"/>
        <v>12546</v>
      </c>
    </row>
    <row r="56" spans="2:16">
      <c r="B56" s="11">
        <v>53</v>
      </c>
      <c r="C56" s="12" t="s">
        <v>17</v>
      </c>
      <c r="D56" s="12" t="s">
        <v>18</v>
      </c>
      <c r="E56" s="12" t="s">
        <v>128</v>
      </c>
      <c r="F56" s="12"/>
      <c r="G56" s="12" t="s">
        <v>21</v>
      </c>
      <c r="H56" s="12" t="s">
        <v>22</v>
      </c>
      <c r="I56" s="12" t="s">
        <v>129</v>
      </c>
      <c r="J56" s="17" t="s">
        <v>130</v>
      </c>
      <c r="K56" s="12" t="s">
        <v>24</v>
      </c>
      <c r="L56" s="12" t="s">
        <v>24</v>
      </c>
      <c r="M56" s="13">
        <v>4</v>
      </c>
      <c r="N56" s="14">
        <v>4550</v>
      </c>
      <c r="O56" s="15">
        <v>28863</v>
      </c>
      <c r="P56" s="16">
        <f t="shared" si="0"/>
        <v>33413</v>
      </c>
    </row>
    <row r="57" spans="2:16">
      <c r="B57" s="11">
        <v>54</v>
      </c>
      <c r="C57" s="12" t="s">
        <v>17</v>
      </c>
      <c r="D57" s="12" t="s">
        <v>18</v>
      </c>
      <c r="E57" s="12" t="s">
        <v>131</v>
      </c>
      <c r="F57" s="12" t="s">
        <v>20</v>
      </c>
      <c r="G57" s="12" t="s">
        <v>21</v>
      </c>
      <c r="H57" s="12" t="s">
        <v>22</v>
      </c>
      <c r="I57" s="12" t="s">
        <v>132</v>
      </c>
      <c r="J57" s="12">
        <v>15176958</v>
      </c>
      <c r="K57" s="12" t="s">
        <v>24</v>
      </c>
      <c r="L57" s="12" t="s">
        <v>24</v>
      </c>
      <c r="M57" s="13">
        <v>4</v>
      </c>
      <c r="N57" s="14">
        <v>4539</v>
      </c>
      <c r="O57" s="15">
        <v>9485</v>
      </c>
      <c r="P57" s="16">
        <f t="shared" si="0"/>
        <v>14024</v>
      </c>
    </row>
    <row r="58" spans="2:16">
      <c r="B58" s="11">
        <v>55</v>
      </c>
      <c r="C58" s="12" t="s">
        <v>17</v>
      </c>
      <c r="D58" s="12" t="s">
        <v>18</v>
      </c>
      <c r="E58" s="12" t="s">
        <v>133</v>
      </c>
      <c r="F58" s="12" t="s">
        <v>100</v>
      </c>
      <c r="G58" s="12" t="s">
        <v>21</v>
      </c>
      <c r="H58" s="12" t="s">
        <v>22</v>
      </c>
      <c r="I58" s="12" t="s">
        <v>134</v>
      </c>
      <c r="J58" s="17" t="s">
        <v>135</v>
      </c>
      <c r="K58" s="12" t="s">
        <v>24</v>
      </c>
      <c r="L58" s="12" t="s">
        <v>24</v>
      </c>
      <c r="M58" s="13">
        <v>4</v>
      </c>
      <c r="N58" s="14">
        <v>2127</v>
      </c>
      <c r="O58" s="15">
        <v>3798</v>
      </c>
      <c r="P58" s="16">
        <f t="shared" si="0"/>
        <v>5925</v>
      </c>
    </row>
    <row r="59" spans="2:16">
      <c r="B59" s="11">
        <v>56</v>
      </c>
      <c r="C59" s="12" t="s">
        <v>17</v>
      </c>
      <c r="D59" s="12" t="s">
        <v>18</v>
      </c>
      <c r="E59" s="12" t="s">
        <v>133</v>
      </c>
      <c r="F59" s="12"/>
      <c r="G59" s="12" t="s">
        <v>21</v>
      </c>
      <c r="H59" s="12" t="s">
        <v>22</v>
      </c>
      <c r="I59" s="12" t="s">
        <v>136</v>
      </c>
      <c r="J59" s="12">
        <v>718570</v>
      </c>
      <c r="K59" s="12" t="s">
        <v>24</v>
      </c>
      <c r="L59" s="12" t="s">
        <v>24</v>
      </c>
      <c r="M59" s="13">
        <v>4</v>
      </c>
      <c r="N59" s="14">
        <v>966</v>
      </c>
      <c r="O59" s="15">
        <v>1458</v>
      </c>
      <c r="P59" s="16">
        <f t="shared" si="0"/>
        <v>2424</v>
      </c>
    </row>
    <row r="60" spans="2:16">
      <c r="B60" s="11">
        <v>57</v>
      </c>
      <c r="C60" s="12" t="s">
        <v>17</v>
      </c>
      <c r="D60" s="12" t="s">
        <v>18</v>
      </c>
      <c r="E60" s="12" t="s">
        <v>133</v>
      </c>
      <c r="F60" s="12" t="s">
        <v>20</v>
      </c>
      <c r="G60" s="12" t="s">
        <v>21</v>
      </c>
      <c r="H60" s="12" t="s">
        <v>22</v>
      </c>
      <c r="I60" s="12" t="s">
        <v>137</v>
      </c>
      <c r="J60" s="12">
        <v>718636</v>
      </c>
      <c r="K60" s="12" t="s">
        <v>24</v>
      </c>
      <c r="L60" s="12" t="s">
        <v>24</v>
      </c>
      <c r="M60" s="13">
        <v>4</v>
      </c>
      <c r="N60" s="14">
        <v>933</v>
      </c>
      <c r="O60" s="15">
        <v>1253</v>
      </c>
      <c r="P60" s="16">
        <f t="shared" si="0"/>
        <v>2186</v>
      </c>
    </row>
    <row r="61" spans="2:16">
      <c r="B61" s="11">
        <v>58</v>
      </c>
      <c r="C61" s="12" t="s">
        <v>17</v>
      </c>
      <c r="D61" s="12" t="s">
        <v>18</v>
      </c>
      <c r="E61" s="12" t="s">
        <v>133</v>
      </c>
      <c r="F61" s="12" t="s">
        <v>87</v>
      </c>
      <c r="G61" s="12" t="s">
        <v>21</v>
      </c>
      <c r="H61" s="12" t="s">
        <v>22</v>
      </c>
      <c r="I61" s="12" t="s">
        <v>138</v>
      </c>
      <c r="J61" s="17" t="s">
        <v>139</v>
      </c>
      <c r="K61" s="12" t="s">
        <v>24</v>
      </c>
      <c r="L61" s="12" t="s">
        <v>24</v>
      </c>
      <c r="M61" s="13">
        <v>5</v>
      </c>
      <c r="N61" s="14">
        <v>7811</v>
      </c>
      <c r="O61" s="15">
        <v>12985</v>
      </c>
      <c r="P61" s="16">
        <f t="shared" si="0"/>
        <v>20796</v>
      </c>
    </row>
    <row r="62" spans="2:16">
      <c r="B62" s="11">
        <v>59</v>
      </c>
      <c r="C62" s="12" t="s">
        <v>17</v>
      </c>
      <c r="D62" s="12" t="s">
        <v>18</v>
      </c>
      <c r="E62" s="12" t="s">
        <v>140</v>
      </c>
      <c r="F62" s="12"/>
      <c r="G62" s="12" t="s">
        <v>21</v>
      </c>
      <c r="H62" s="12" t="s">
        <v>22</v>
      </c>
      <c r="I62" s="12" t="s">
        <v>141</v>
      </c>
      <c r="J62" s="12">
        <v>13043954</v>
      </c>
      <c r="K62" s="12" t="s">
        <v>24</v>
      </c>
      <c r="L62" s="12" t="s">
        <v>24</v>
      </c>
      <c r="M62" s="13">
        <v>4</v>
      </c>
      <c r="N62" s="14">
        <v>5242</v>
      </c>
      <c r="O62" s="15">
        <v>9894</v>
      </c>
      <c r="P62" s="16">
        <f t="shared" si="0"/>
        <v>15136</v>
      </c>
    </row>
    <row r="63" spans="2:16">
      <c r="B63" s="11">
        <v>60</v>
      </c>
      <c r="C63" s="12" t="s">
        <v>17</v>
      </c>
      <c r="D63" s="12" t="s">
        <v>18</v>
      </c>
      <c r="E63" s="12" t="s">
        <v>142</v>
      </c>
      <c r="F63" s="12"/>
      <c r="G63" s="12" t="s">
        <v>21</v>
      </c>
      <c r="H63" s="12" t="s">
        <v>22</v>
      </c>
      <c r="I63" s="12" t="s">
        <v>143</v>
      </c>
      <c r="J63" s="12">
        <v>718596</v>
      </c>
      <c r="K63" s="12" t="s">
        <v>24</v>
      </c>
      <c r="L63" s="12" t="s">
        <v>24</v>
      </c>
      <c r="M63" s="13">
        <v>5</v>
      </c>
      <c r="N63" s="14">
        <v>10289</v>
      </c>
      <c r="O63" s="15">
        <v>13694</v>
      </c>
      <c r="P63" s="16">
        <f t="shared" si="0"/>
        <v>23983</v>
      </c>
    </row>
    <row r="64" spans="2:16">
      <c r="B64" s="11">
        <v>61</v>
      </c>
      <c r="C64" s="12" t="s">
        <v>17</v>
      </c>
      <c r="D64" s="12" t="s">
        <v>18</v>
      </c>
      <c r="E64" s="12" t="s">
        <v>144</v>
      </c>
      <c r="F64" s="12">
        <v>1</v>
      </c>
      <c r="G64" s="12" t="s">
        <v>21</v>
      </c>
      <c r="H64" s="12" t="s">
        <v>22</v>
      </c>
      <c r="I64" s="12" t="s">
        <v>145</v>
      </c>
      <c r="J64" s="12">
        <v>614289</v>
      </c>
      <c r="K64" s="12" t="s">
        <v>24</v>
      </c>
      <c r="L64" s="12" t="s">
        <v>24</v>
      </c>
      <c r="M64" s="13">
        <v>4</v>
      </c>
      <c r="N64" s="14">
        <v>3580</v>
      </c>
      <c r="O64" s="15">
        <v>8325</v>
      </c>
      <c r="P64" s="16">
        <f t="shared" si="0"/>
        <v>11905</v>
      </c>
    </row>
    <row r="65" spans="2:16">
      <c r="B65" s="11">
        <v>62</v>
      </c>
      <c r="C65" s="12" t="s">
        <v>17</v>
      </c>
      <c r="D65" s="12" t="s">
        <v>18</v>
      </c>
      <c r="E65" s="12" t="s">
        <v>146</v>
      </c>
      <c r="F65" s="12">
        <v>3</v>
      </c>
      <c r="G65" s="12" t="s">
        <v>21</v>
      </c>
      <c r="H65" s="12" t="s">
        <v>22</v>
      </c>
      <c r="I65" s="12" t="s">
        <v>147</v>
      </c>
      <c r="J65" s="17" t="s">
        <v>148</v>
      </c>
      <c r="K65" s="12" t="s">
        <v>24</v>
      </c>
      <c r="L65" s="12" t="s">
        <v>24</v>
      </c>
      <c r="M65" s="13">
        <v>4</v>
      </c>
      <c r="N65" s="14">
        <v>3961</v>
      </c>
      <c r="O65" s="15">
        <v>7519</v>
      </c>
      <c r="P65" s="16">
        <f t="shared" si="0"/>
        <v>11480</v>
      </c>
    </row>
    <row r="66" spans="2:16">
      <c r="B66" s="11">
        <v>63</v>
      </c>
      <c r="C66" s="12" t="s">
        <v>17</v>
      </c>
      <c r="D66" s="12" t="s">
        <v>18</v>
      </c>
      <c r="E66" s="12" t="s">
        <v>146</v>
      </c>
      <c r="F66" s="12" t="s">
        <v>149</v>
      </c>
      <c r="G66" s="12" t="s">
        <v>21</v>
      </c>
      <c r="H66" s="12" t="s">
        <v>22</v>
      </c>
      <c r="I66" s="12" t="s">
        <v>150</v>
      </c>
      <c r="J66" s="17" t="s">
        <v>151</v>
      </c>
      <c r="K66" s="12" t="s">
        <v>24</v>
      </c>
      <c r="L66" s="12" t="s">
        <v>24</v>
      </c>
      <c r="M66" s="13">
        <v>4</v>
      </c>
      <c r="N66" s="14">
        <v>3213</v>
      </c>
      <c r="O66" s="15">
        <v>6912</v>
      </c>
      <c r="P66" s="16">
        <f t="shared" si="0"/>
        <v>10125</v>
      </c>
    </row>
    <row r="67" spans="2:16">
      <c r="B67" s="11">
        <v>64</v>
      </c>
      <c r="C67" s="12" t="s">
        <v>17</v>
      </c>
      <c r="D67" s="12" t="s">
        <v>18</v>
      </c>
      <c r="E67" s="12" t="s">
        <v>144</v>
      </c>
      <c r="F67" s="12" t="s">
        <v>20</v>
      </c>
      <c r="G67" s="12" t="s">
        <v>21</v>
      </c>
      <c r="H67" s="12" t="s">
        <v>22</v>
      </c>
      <c r="I67" s="12" t="s">
        <v>152</v>
      </c>
      <c r="J67" s="12">
        <v>897157</v>
      </c>
      <c r="K67" s="12" t="s">
        <v>24</v>
      </c>
      <c r="L67" s="12" t="s">
        <v>24</v>
      </c>
      <c r="M67" s="13">
        <v>4</v>
      </c>
      <c r="N67" s="14">
        <v>2100</v>
      </c>
      <c r="O67" s="15">
        <v>4763</v>
      </c>
      <c r="P67" s="16">
        <f t="shared" si="0"/>
        <v>6863</v>
      </c>
    </row>
    <row r="68" spans="2:16">
      <c r="B68" s="11">
        <v>65</v>
      </c>
      <c r="C68" s="12" t="s">
        <v>17</v>
      </c>
      <c r="D68" s="12" t="s">
        <v>18</v>
      </c>
      <c r="E68" s="12" t="s">
        <v>153</v>
      </c>
      <c r="F68" s="12"/>
      <c r="G68" s="12" t="s">
        <v>21</v>
      </c>
      <c r="H68" s="12" t="s">
        <v>22</v>
      </c>
      <c r="I68" s="12" t="s">
        <v>154</v>
      </c>
      <c r="J68" s="12">
        <v>277751</v>
      </c>
      <c r="K68" s="12" t="s">
        <v>24</v>
      </c>
      <c r="L68" s="12" t="s">
        <v>24</v>
      </c>
      <c r="M68" s="13">
        <v>4</v>
      </c>
      <c r="N68" s="14">
        <v>2349</v>
      </c>
      <c r="O68" s="15">
        <v>4326</v>
      </c>
      <c r="P68" s="16">
        <f t="shared" si="0"/>
        <v>6675</v>
      </c>
    </row>
    <row r="69" spans="2:16">
      <c r="B69" s="11">
        <v>66</v>
      </c>
      <c r="C69" s="12" t="s">
        <v>17</v>
      </c>
      <c r="D69" s="12" t="s">
        <v>18</v>
      </c>
      <c r="E69" s="12" t="s">
        <v>153</v>
      </c>
      <c r="F69" s="12">
        <v>3</v>
      </c>
      <c r="G69" s="12" t="s">
        <v>21</v>
      </c>
      <c r="H69" s="12" t="s">
        <v>22</v>
      </c>
      <c r="I69" s="12" t="s">
        <v>155</v>
      </c>
      <c r="J69" s="12">
        <v>623857</v>
      </c>
      <c r="K69" s="12" t="s">
        <v>24</v>
      </c>
      <c r="L69" s="12" t="s">
        <v>24</v>
      </c>
      <c r="M69" s="13">
        <v>4</v>
      </c>
      <c r="N69" s="14">
        <v>2010</v>
      </c>
      <c r="O69" s="15">
        <v>3316</v>
      </c>
      <c r="P69" s="16">
        <f t="shared" ref="P69:P117" si="1">N69+O69</f>
        <v>5326</v>
      </c>
    </row>
    <row r="70" spans="2:16">
      <c r="B70" s="11">
        <v>67</v>
      </c>
      <c r="C70" s="12" t="s">
        <v>17</v>
      </c>
      <c r="D70" s="12" t="s">
        <v>18</v>
      </c>
      <c r="E70" s="12" t="s">
        <v>153</v>
      </c>
      <c r="F70" s="12">
        <v>1</v>
      </c>
      <c r="G70" s="12" t="s">
        <v>21</v>
      </c>
      <c r="H70" s="12" t="s">
        <v>22</v>
      </c>
      <c r="I70" s="12" t="s">
        <v>156</v>
      </c>
      <c r="J70" s="12">
        <v>814294</v>
      </c>
      <c r="K70" s="12" t="s">
        <v>24</v>
      </c>
      <c r="L70" s="12" t="s">
        <v>24</v>
      </c>
      <c r="M70" s="13">
        <v>4</v>
      </c>
      <c r="N70" s="14">
        <v>4166</v>
      </c>
      <c r="O70" s="15">
        <v>7808</v>
      </c>
      <c r="P70" s="16">
        <f t="shared" si="1"/>
        <v>11974</v>
      </c>
    </row>
    <row r="71" spans="2:16">
      <c r="B71" s="11">
        <v>68</v>
      </c>
      <c r="C71" s="12" t="s">
        <v>17</v>
      </c>
      <c r="D71" s="12" t="s">
        <v>18</v>
      </c>
      <c r="E71" s="12" t="s">
        <v>157</v>
      </c>
      <c r="F71" s="12"/>
      <c r="G71" s="12" t="s">
        <v>21</v>
      </c>
      <c r="H71" s="12" t="s">
        <v>22</v>
      </c>
      <c r="I71" s="12" t="s">
        <v>158</v>
      </c>
      <c r="J71" s="12">
        <v>614410</v>
      </c>
      <c r="K71" s="12" t="s">
        <v>24</v>
      </c>
      <c r="L71" s="12" t="s">
        <v>24</v>
      </c>
      <c r="M71" s="13">
        <v>4</v>
      </c>
      <c r="N71" s="14">
        <v>4440</v>
      </c>
      <c r="O71" s="15">
        <v>9094</v>
      </c>
      <c r="P71" s="16">
        <f t="shared" si="1"/>
        <v>13534</v>
      </c>
    </row>
    <row r="72" spans="2:16">
      <c r="B72" s="11">
        <v>69</v>
      </c>
      <c r="C72" s="12" t="s">
        <v>17</v>
      </c>
      <c r="D72" s="12" t="s">
        <v>18</v>
      </c>
      <c r="E72" s="12" t="s">
        <v>133</v>
      </c>
      <c r="F72" s="12" t="s">
        <v>121</v>
      </c>
      <c r="G72" s="12" t="s">
        <v>21</v>
      </c>
      <c r="H72" s="12" t="s">
        <v>22</v>
      </c>
      <c r="I72" s="12" t="s">
        <v>159</v>
      </c>
      <c r="J72" s="17" t="s">
        <v>160</v>
      </c>
      <c r="K72" s="12" t="s">
        <v>24</v>
      </c>
      <c r="L72" s="12" t="s">
        <v>24</v>
      </c>
      <c r="M72" s="13">
        <v>5</v>
      </c>
      <c r="N72" s="14">
        <v>5631</v>
      </c>
      <c r="O72" s="15">
        <v>10044</v>
      </c>
      <c r="P72" s="16">
        <f t="shared" si="1"/>
        <v>15675</v>
      </c>
    </row>
    <row r="73" spans="2:16">
      <c r="B73" s="11">
        <v>70</v>
      </c>
      <c r="C73" s="12" t="s">
        <v>17</v>
      </c>
      <c r="D73" s="12" t="s">
        <v>18</v>
      </c>
      <c r="E73" s="12" t="s">
        <v>161</v>
      </c>
      <c r="F73" s="12" t="s">
        <v>20</v>
      </c>
      <c r="G73" s="12" t="s">
        <v>21</v>
      </c>
      <c r="H73" s="12" t="s">
        <v>22</v>
      </c>
      <c r="I73" s="12" t="s">
        <v>162</v>
      </c>
      <c r="J73" s="12">
        <v>11827841</v>
      </c>
      <c r="K73" s="12" t="s">
        <v>24</v>
      </c>
      <c r="L73" s="12" t="s">
        <v>24</v>
      </c>
      <c r="M73" s="13">
        <v>3</v>
      </c>
      <c r="N73" s="14">
        <v>6348</v>
      </c>
      <c r="O73" s="15">
        <v>13740</v>
      </c>
      <c r="P73" s="16">
        <f t="shared" si="1"/>
        <v>20088</v>
      </c>
    </row>
    <row r="74" spans="2:16">
      <c r="B74" s="11">
        <v>71</v>
      </c>
      <c r="C74" s="12" t="s">
        <v>17</v>
      </c>
      <c r="D74" s="12" t="s">
        <v>18</v>
      </c>
      <c r="E74" s="12" t="s">
        <v>161</v>
      </c>
      <c r="F74" s="12" t="s">
        <v>87</v>
      </c>
      <c r="G74" s="12" t="s">
        <v>21</v>
      </c>
      <c r="H74" s="12" t="s">
        <v>22</v>
      </c>
      <c r="I74" s="12" t="s">
        <v>163</v>
      </c>
      <c r="J74" s="17" t="s">
        <v>164</v>
      </c>
      <c r="K74" s="12" t="s">
        <v>24</v>
      </c>
      <c r="L74" s="12" t="s">
        <v>24</v>
      </c>
      <c r="M74" s="13">
        <v>3</v>
      </c>
      <c r="N74" s="14">
        <v>4509</v>
      </c>
      <c r="O74" s="15">
        <v>9173</v>
      </c>
      <c r="P74" s="16">
        <f t="shared" si="1"/>
        <v>13682</v>
      </c>
    </row>
    <row r="75" spans="2:16">
      <c r="B75" s="11">
        <v>72</v>
      </c>
      <c r="C75" s="12" t="s">
        <v>17</v>
      </c>
      <c r="D75" s="12" t="s">
        <v>18</v>
      </c>
      <c r="E75" s="12" t="s">
        <v>165</v>
      </c>
      <c r="F75" s="12" t="s">
        <v>20</v>
      </c>
      <c r="G75" s="12" t="s">
        <v>21</v>
      </c>
      <c r="H75" s="12" t="s">
        <v>22</v>
      </c>
      <c r="I75" s="12" t="s">
        <v>166</v>
      </c>
      <c r="J75" s="12">
        <v>614291</v>
      </c>
      <c r="K75" s="12" t="s">
        <v>24</v>
      </c>
      <c r="L75" s="12" t="s">
        <v>24</v>
      </c>
      <c r="M75" s="13">
        <v>2</v>
      </c>
      <c r="N75" s="14">
        <v>3555</v>
      </c>
      <c r="O75" s="15">
        <v>6178</v>
      </c>
      <c r="P75" s="16">
        <f t="shared" si="1"/>
        <v>9733</v>
      </c>
    </row>
    <row r="76" spans="2:16">
      <c r="B76" s="11">
        <v>73</v>
      </c>
      <c r="C76" s="12" t="s">
        <v>17</v>
      </c>
      <c r="D76" s="12" t="s">
        <v>18</v>
      </c>
      <c r="E76" s="12" t="s">
        <v>131</v>
      </c>
      <c r="F76" s="12"/>
      <c r="G76" s="12" t="s">
        <v>21</v>
      </c>
      <c r="H76" s="12" t="s">
        <v>22</v>
      </c>
      <c r="I76" s="12" t="s">
        <v>167</v>
      </c>
      <c r="J76" s="12">
        <v>718566</v>
      </c>
      <c r="K76" s="12" t="s">
        <v>24</v>
      </c>
      <c r="L76" s="12" t="s">
        <v>24</v>
      </c>
      <c r="M76" s="13">
        <v>4</v>
      </c>
      <c r="N76" s="14">
        <v>3523</v>
      </c>
      <c r="O76" s="15">
        <v>4355</v>
      </c>
      <c r="P76" s="16">
        <f t="shared" si="1"/>
        <v>7878</v>
      </c>
    </row>
    <row r="77" spans="2:16">
      <c r="B77" s="11">
        <v>74</v>
      </c>
      <c r="C77" s="12" t="s">
        <v>17</v>
      </c>
      <c r="D77" s="12" t="s">
        <v>18</v>
      </c>
      <c r="E77" s="12" t="s">
        <v>168</v>
      </c>
      <c r="F77" s="12">
        <v>2</v>
      </c>
      <c r="G77" s="12" t="s">
        <v>21</v>
      </c>
      <c r="H77" s="12" t="s">
        <v>22</v>
      </c>
      <c r="I77" s="12" t="s">
        <v>169</v>
      </c>
      <c r="J77" s="12">
        <v>718595</v>
      </c>
      <c r="K77" s="12" t="s">
        <v>24</v>
      </c>
      <c r="L77" s="12" t="s">
        <v>24</v>
      </c>
      <c r="M77" s="13">
        <v>4</v>
      </c>
      <c r="N77" s="14">
        <v>3463</v>
      </c>
      <c r="O77" s="15">
        <v>4545</v>
      </c>
      <c r="P77" s="16">
        <f t="shared" si="1"/>
        <v>8008</v>
      </c>
    </row>
    <row r="78" spans="2:16">
      <c r="B78" s="11">
        <v>75</v>
      </c>
      <c r="C78" s="12" t="s">
        <v>17</v>
      </c>
      <c r="D78" s="12" t="s">
        <v>18</v>
      </c>
      <c r="E78" s="12" t="s">
        <v>165</v>
      </c>
      <c r="F78" s="12" t="s">
        <v>20</v>
      </c>
      <c r="G78" s="12" t="s">
        <v>21</v>
      </c>
      <c r="H78" s="12" t="s">
        <v>22</v>
      </c>
      <c r="I78" s="12" t="s">
        <v>170</v>
      </c>
      <c r="J78" s="12">
        <v>13043950</v>
      </c>
      <c r="K78" s="12" t="s">
        <v>24</v>
      </c>
      <c r="L78" s="12" t="s">
        <v>24</v>
      </c>
      <c r="M78" s="13">
        <v>4</v>
      </c>
      <c r="N78" s="14">
        <v>4527</v>
      </c>
      <c r="O78" s="15">
        <v>10262</v>
      </c>
      <c r="P78" s="16">
        <f t="shared" si="1"/>
        <v>14789</v>
      </c>
    </row>
    <row r="79" spans="2:16">
      <c r="B79" s="11">
        <v>76</v>
      </c>
      <c r="C79" s="12" t="s">
        <v>17</v>
      </c>
      <c r="D79" s="12" t="s">
        <v>18</v>
      </c>
      <c r="E79" s="12" t="s">
        <v>171</v>
      </c>
      <c r="F79" s="12"/>
      <c r="G79" s="12" t="s">
        <v>21</v>
      </c>
      <c r="H79" s="12" t="s">
        <v>22</v>
      </c>
      <c r="I79" s="12" t="s">
        <v>172</v>
      </c>
      <c r="J79" s="12">
        <v>718598</v>
      </c>
      <c r="K79" s="12" t="s">
        <v>24</v>
      </c>
      <c r="L79" s="12" t="s">
        <v>24</v>
      </c>
      <c r="M79" s="13">
        <v>2</v>
      </c>
      <c r="N79" s="14">
        <v>2326</v>
      </c>
      <c r="O79" s="15">
        <v>4062</v>
      </c>
      <c r="P79" s="16">
        <f t="shared" si="1"/>
        <v>6388</v>
      </c>
    </row>
    <row r="80" spans="2:16">
      <c r="B80" s="11">
        <v>77</v>
      </c>
      <c r="C80" s="12" t="s">
        <v>17</v>
      </c>
      <c r="D80" s="12" t="s">
        <v>18</v>
      </c>
      <c r="E80" s="12" t="s">
        <v>173</v>
      </c>
      <c r="F80" s="12"/>
      <c r="G80" s="12" t="s">
        <v>21</v>
      </c>
      <c r="H80" s="12" t="s">
        <v>22</v>
      </c>
      <c r="I80" s="12" t="s">
        <v>174</v>
      </c>
      <c r="J80" s="12">
        <v>718559</v>
      </c>
      <c r="K80" s="12" t="s">
        <v>24</v>
      </c>
      <c r="L80" s="12" t="s">
        <v>24</v>
      </c>
      <c r="M80" s="13">
        <v>3</v>
      </c>
      <c r="N80" s="14">
        <v>5759</v>
      </c>
      <c r="O80" s="15">
        <v>10396</v>
      </c>
      <c r="P80" s="16">
        <f t="shared" si="1"/>
        <v>16155</v>
      </c>
    </row>
    <row r="81" spans="2:16">
      <c r="B81" s="11">
        <v>78</v>
      </c>
      <c r="C81" s="12" t="s">
        <v>17</v>
      </c>
      <c r="D81" s="12" t="s">
        <v>18</v>
      </c>
      <c r="E81" s="12" t="s">
        <v>175</v>
      </c>
      <c r="F81" s="12">
        <v>2</v>
      </c>
      <c r="G81" s="12" t="s">
        <v>21</v>
      </c>
      <c r="H81" s="12" t="s">
        <v>22</v>
      </c>
      <c r="I81" s="12" t="s">
        <v>176</v>
      </c>
      <c r="J81" s="12">
        <v>30994913</v>
      </c>
      <c r="K81" s="12" t="s">
        <v>24</v>
      </c>
      <c r="L81" s="12" t="s">
        <v>24</v>
      </c>
      <c r="M81" s="13">
        <v>2</v>
      </c>
      <c r="N81" s="14">
        <v>13815</v>
      </c>
      <c r="O81" s="15">
        <v>4425</v>
      </c>
      <c r="P81" s="16">
        <f t="shared" si="1"/>
        <v>18240</v>
      </c>
    </row>
    <row r="82" spans="2:16">
      <c r="B82" s="11">
        <v>79</v>
      </c>
      <c r="C82" s="12" t="s">
        <v>17</v>
      </c>
      <c r="D82" s="12" t="s">
        <v>18</v>
      </c>
      <c r="E82" s="12" t="s">
        <v>177</v>
      </c>
      <c r="F82" s="12"/>
      <c r="G82" s="12" t="s">
        <v>21</v>
      </c>
      <c r="H82" s="12" t="s">
        <v>22</v>
      </c>
      <c r="I82" s="12" t="s">
        <v>178</v>
      </c>
      <c r="J82" s="12">
        <v>718642</v>
      </c>
      <c r="K82" s="12" t="s">
        <v>24</v>
      </c>
      <c r="L82" s="12" t="s">
        <v>24</v>
      </c>
      <c r="M82" s="13">
        <v>2</v>
      </c>
      <c r="N82" s="14">
        <v>604</v>
      </c>
      <c r="O82" s="15">
        <v>1136</v>
      </c>
      <c r="P82" s="16">
        <f t="shared" si="1"/>
        <v>1740</v>
      </c>
    </row>
    <row r="83" spans="2:16">
      <c r="B83" s="11">
        <v>80</v>
      </c>
      <c r="C83" s="12" t="s">
        <v>17</v>
      </c>
      <c r="D83" s="12" t="s">
        <v>18</v>
      </c>
      <c r="E83" s="12" t="s">
        <v>97</v>
      </c>
      <c r="F83" s="12"/>
      <c r="G83" s="12" t="s">
        <v>21</v>
      </c>
      <c r="H83" s="12" t="s">
        <v>22</v>
      </c>
      <c r="I83" s="12" t="s">
        <v>179</v>
      </c>
      <c r="J83" s="12">
        <v>718574</v>
      </c>
      <c r="K83" s="12" t="s">
        <v>24</v>
      </c>
      <c r="L83" s="12" t="s">
        <v>24</v>
      </c>
      <c r="M83" s="13">
        <v>2</v>
      </c>
      <c r="N83" s="14">
        <v>1791</v>
      </c>
      <c r="O83" s="15">
        <v>3063</v>
      </c>
      <c r="P83" s="16">
        <f t="shared" si="1"/>
        <v>4854</v>
      </c>
    </row>
    <row r="84" spans="2:16">
      <c r="B84" s="11">
        <v>81</v>
      </c>
      <c r="C84" s="12" t="s">
        <v>17</v>
      </c>
      <c r="D84" s="12" t="s">
        <v>18</v>
      </c>
      <c r="E84" s="12" t="s">
        <v>180</v>
      </c>
      <c r="F84" s="12">
        <v>1</v>
      </c>
      <c r="G84" s="12" t="s">
        <v>21</v>
      </c>
      <c r="H84" s="12" t="s">
        <v>22</v>
      </c>
      <c r="I84" s="12" t="s">
        <v>181</v>
      </c>
      <c r="J84" s="12">
        <v>718638</v>
      </c>
      <c r="K84" s="12" t="s">
        <v>24</v>
      </c>
      <c r="L84" s="12" t="s">
        <v>24</v>
      </c>
      <c r="M84" s="13">
        <v>3</v>
      </c>
      <c r="N84" s="14">
        <v>10838</v>
      </c>
      <c r="O84" s="15">
        <v>12494</v>
      </c>
      <c r="P84" s="16">
        <f t="shared" si="1"/>
        <v>23332</v>
      </c>
    </row>
    <row r="85" spans="2:16">
      <c r="B85" s="11">
        <v>82</v>
      </c>
      <c r="C85" s="12" t="s">
        <v>17</v>
      </c>
      <c r="D85" s="12" t="s">
        <v>18</v>
      </c>
      <c r="E85" s="12" t="s">
        <v>180</v>
      </c>
      <c r="F85" s="12">
        <v>2</v>
      </c>
      <c r="G85" s="12" t="s">
        <v>21</v>
      </c>
      <c r="H85" s="12" t="s">
        <v>22</v>
      </c>
      <c r="I85" s="12" t="s">
        <v>182</v>
      </c>
      <c r="J85" s="12">
        <v>718569</v>
      </c>
      <c r="K85" s="12" t="s">
        <v>24</v>
      </c>
      <c r="L85" s="12" t="s">
        <v>24</v>
      </c>
      <c r="M85" s="13">
        <v>3</v>
      </c>
      <c r="N85" s="14">
        <v>2886</v>
      </c>
      <c r="O85" s="15">
        <v>3588</v>
      </c>
      <c r="P85" s="16">
        <f t="shared" si="1"/>
        <v>6474</v>
      </c>
    </row>
    <row r="86" spans="2:16">
      <c r="B86" s="11">
        <v>83</v>
      </c>
      <c r="C86" s="12" t="s">
        <v>17</v>
      </c>
      <c r="D86" s="12" t="s">
        <v>18</v>
      </c>
      <c r="E86" s="12" t="s">
        <v>180</v>
      </c>
      <c r="F86" s="12">
        <v>3</v>
      </c>
      <c r="G86" s="12" t="s">
        <v>21</v>
      </c>
      <c r="H86" s="12" t="s">
        <v>22</v>
      </c>
      <c r="I86" s="12" t="s">
        <v>183</v>
      </c>
      <c r="J86" s="12">
        <v>718564</v>
      </c>
      <c r="K86" s="12" t="s">
        <v>24</v>
      </c>
      <c r="L86" s="12" t="s">
        <v>24</v>
      </c>
      <c r="M86" s="13">
        <v>2</v>
      </c>
      <c r="N86" s="14">
        <v>3534</v>
      </c>
      <c r="O86" s="15">
        <v>3287</v>
      </c>
      <c r="P86" s="16">
        <f t="shared" si="1"/>
        <v>6821</v>
      </c>
    </row>
    <row r="87" spans="2:16">
      <c r="B87" s="11">
        <v>84</v>
      </c>
      <c r="C87" s="12" t="s">
        <v>17</v>
      </c>
      <c r="D87" s="12" t="s">
        <v>18</v>
      </c>
      <c r="E87" s="12" t="s">
        <v>180</v>
      </c>
      <c r="F87" s="12">
        <v>2</v>
      </c>
      <c r="G87" s="12" t="s">
        <v>21</v>
      </c>
      <c r="H87" s="12" t="s">
        <v>22</v>
      </c>
      <c r="I87" s="12" t="s">
        <v>184</v>
      </c>
      <c r="J87" s="12">
        <v>718567</v>
      </c>
      <c r="K87" s="12" t="s">
        <v>24</v>
      </c>
      <c r="L87" s="12" t="s">
        <v>24</v>
      </c>
      <c r="M87" s="13">
        <v>5</v>
      </c>
      <c r="N87" s="14">
        <v>728</v>
      </c>
      <c r="O87" s="15">
        <v>1025</v>
      </c>
      <c r="P87" s="16">
        <f t="shared" si="1"/>
        <v>1753</v>
      </c>
    </row>
    <row r="88" spans="2:16">
      <c r="B88" s="11">
        <v>85</v>
      </c>
      <c r="C88" s="12" t="s">
        <v>17</v>
      </c>
      <c r="D88" s="12" t="s">
        <v>18</v>
      </c>
      <c r="E88" s="12" t="s">
        <v>185</v>
      </c>
      <c r="F88" s="12"/>
      <c r="G88" s="12" t="s">
        <v>21</v>
      </c>
      <c r="H88" s="12" t="s">
        <v>22</v>
      </c>
      <c r="I88" s="12" t="s">
        <v>186</v>
      </c>
      <c r="J88" s="12">
        <v>718565</v>
      </c>
      <c r="K88" s="12" t="s">
        <v>24</v>
      </c>
      <c r="L88" s="12" t="s">
        <v>24</v>
      </c>
      <c r="M88" s="13">
        <v>3</v>
      </c>
      <c r="N88" s="14">
        <v>3153</v>
      </c>
      <c r="O88" s="15">
        <v>5477</v>
      </c>
      <c r="P88" s="16">
        <f t="shared" si="1"/>
        <v>8630</v>
      </c>
    </row>
    <row r="89" spans="2:16">
      <c r="B89" s="11">
        <v>86</v>
      </c>
      <c r="C89" s="12" t="s">
        <v>17</v>
      </c>
      <c r="D89" s="12" t="s">
        <v>18</v>
      </c>
      <c r="E89" s="12" t="s">
        <v>185</v>
      </c>
      <c r="F89" s="12"/>
      <c r="G89" s="12" t="s">
        <v>21</v>
      </c>
      <c r="H89" s="12" t="s">
        <v>22</v>
      </c>
      <c r="I89" s="12" t="s">
        <v>187</v>
      </c>
      <c r="J89" s="12">
        <v>718633</v>
      </c>
      <c r="K89" s="12" t="s">
        <v>24</v>
      </c>
      <c r="L89" s="12" t="s">
        <v>24</v>
      </c>
      <c r="M89" s="13">
        <v>3</v>
      </c>
      <c r="N89" s="14">
        <v>2155</v>
      </c>
      <c r="O89" s="15">
        <v>3710</v>
      </c>
      <c r="P89" s="16">
        <f t="shared" si="1"/>
        <v>5865</v>
      </c>
    </row>
    <row r="90" spans="2:16">
      <c r="B90" s="11">
        <v>87</v>
      </c>
      <c r="C90" s="12" t="s">
        <v>17</v>
      </c>
      <c r="D90" s="12" t="s">
        <v>18</v>
      </c>
      <c r="E90" s="12" t="s">
        <v>185</v>
      </c>
      <c r="F90" s="12"/>
      <c r="G90" s="12" t="s">
        <v>21</v>
      </c>
      <c r="H90" s="12" t="s">
        <v>22</v>
      </c>
      <c r="I90" s="12" t="s">
        <v>188</v>
      </c>
      <c r="J90" s="12">
        <v>718643</v>
      </c>
      <c r="K90" s="12" t="s">
        <v>24</v>
      </c>
      <c r="L90" s="12" t="s">
        <v>24</v>
      </c>
      <c r="M90" s="13">
        <v>3</v>
      </c>
      <c r="N90" s="14">
        <v>1888</v>
      </c>
      <c r="O90" s="15">
        <v>3099</v>
      </c>
      <c r="P90" s="16">
        <f t="shared" si="1"/>
        <v>4987</v>
      </c>
    </row>
    <row r="91" spans="2:16">
      <c r="B91" s="11">
        <v>88</v>
      </c>
      <c r="C91" s="12" t="s">
        <v>17</v>
      </c>
      <c r="D91" s="12" t="s">
        <v>18</v>
      </c>
      <c r="E91" s="12" t="s">
        <v>189</v>
      </c>
      <c r="F91" s="12"/>
      <c r="G91" s="12" t="s">
        <v>21</v>
      </c>
      <c r="H91" s="12" t="s">
        <v>22</v>
      </c>
      <c r="I91" s="12" t="s">
        <v>190</v>
      </c>
      <c r="J91" s="12">
        <v>718563</v>
      </c>
      <c r="K91" s="12" t="s">
        <v>24</v>
      </c>
      <c r="L91" s="12" t="s">
        <v>24</v>
      </c>
      <c r="M91" s="13">
        <v>4</v>
      </c>
      <c r="N91" s="14">
        <v>6713</v>
      </c>
      <c r="O91" s="15">
        <v>12820</v>
      </c>
      <c r="P91" s="16">
        <f t="shared" si="1"/>
        <v>19533</v>
      </c>
    </row>
    <row r="92" spans="2:16">
      <c r="B92" s="11">
        <v>89</v>
      </c>
      <c r="C92" s="12" t="s">
        <v>17</v>
      </c>
      <c r="D92" s="12" t="s">
        <v>18</v>
      </c>
      <c r="E92" s="12" t="s">
        <v>70</v>
      </c>
      <c r="F92" s="12"/>
      <c r="G92" s="12" t="s">
        <v>21</v>
      </c>
      <c r="H92" s="12" t="s">
        <v>22</v>
      </c>
      <c r="I92" s="12" t="s">
        <v>191</v>
      </c>
      <c r="J92" s="12">
        <v>718579</v>
      </c>
      <c r="K92" s="12" t="s">
        <v>24</v>
      </c>
      <c r="L92" s="12" t="s">
        <v>24</v>
      </c>
      <c r="M92" s="13">
        <v>4</v>
      </c>
      <c r="N92" s="14">
        <v>1335</v>
      </c>
      <c r="O92" s="15">
        <v>2154</v>
      </c>
      <c r="P92" s="16">
        <f t="shared" si="1"/>
        <v>3489</v>
      </c>
    </row>
    <row r="93" spans="2:16">
      <c r="B93" s="11">
        <v>90</v>
      </c>
      <c r="C93" s="12" t="s">
        <v>17</v>
      </c>
      <c r="D93" s="12" t="s">
        <v>18</v>
      </c>
      <c r="E93" s="12" t="s">
        <v>192</v>
      </c>
      <c r="F93" s="12"/>
      <c r="G93" s="12" t="s">
        <v>21</v>
      </c>
      <c r="H93" s="12" t="s">
        <v>22</v>
      </c>
      <c r="I93" s="12" t="s">
        <v>193</v>
      </c>
      <c r="J93" s="12">
        <v>718568</v>
      </c>
      <c r="K93" s="12" t="s">
        <v>24</v>
      </c>
      <c r="L93" s="12" t="s">
        <v>24</v>
      </c>
      <c r="M93" s="13">
        <v>4</v>
      </c>
      <c r="N93" s="14">
        <v>7264</v>
      </c>
      <c r="O93" s="15">
        <v>9306</v>
      </c>
      <c r="P93" s="16">
        <f t="shared" si="1"/>
        <v>16570</v>
      </c>
    </row>
    <row r="94" spans="2:16">
      <c r="B94" s="11">
        <v>91</v>
      </c>
      <c r="C94" s="12" t="s">
        <v>17</v>
      </c>
      <c r="D94" s="12" t="s">
        <v>18</v>
      </c>
      <c r="E94" s="12" t="s">
        <v>194</v>
      </c>
      <c r="F94" s="12"/>
      <c r="G94" s="12" t="s">
        <v>21</v>
      </c>
      <c r="H94" s="12" t="s">
        <v>22</v>
      </c>
      <c r="I94" s="12" t="s">
        <v>195</v>
      </c>
      <c r="J94" s="12">
        <v>718575</v>
      </c>
      <c r="K94" s="12" t="s">
        <v>24</v>
      </c>
      <c r="L94" s="12" t="s">
        <v>24</v>
      </c>
      <c r="M94" s="13">
        <v>4</v>
      </c>
      <c r="N94" s="14">
        <v>3817</v>
      </c>
      <c r="O94" s="15">
        <v>6292</v>
      </c>
      <c r="P94" s="16">
        <f t="shared" si="1"/>
        <v>10109</v>
      </c>
    </row>
    <row r="95" spans="2:16">
      <c r="B95" s="11">
        <v>92</v>
      </c>
      <c r="C95" s="12" t="s">
        <v>17</v>
      </c>
      <c r="D95" s="12" t="s">
        <v>18</v>
      </c>
      <c r="E95" s="12" t="s">
        <v>50</v>
      </c>
      <c r="F95" s="12">
        <v>2</v>
      </c>
      <c r="G95" s="12" t="s">
        <v>21</v>
      </c>
      <c r="H95" s="12" t="s">
        <v>22</v>
      </c>
      <c r="I95" s="12" t="s">
        <v>196</v>
      </c>
      <c r="J95" s="12">
        <v>277745</v>
      </c>
      <c r="K95" s="12" t="s">
        <v>24</v>
      </c>
      <c r="L95" s="12" t="s">
        <v>24</v>
      </c>
      <c r="M95" s="13">
        <v>4</v>
      </c>
      <c r="N95" s="14">
        <v>2758</v>
      </c>
      <c r="O95" s="15">
        <v>5131</v>
      </c>
      <c r="P95" s="16">
        <f t="shared" si="1"/>
        <v>7889</v>
      </c>
    </row>
    <row r="96" spans="2:16">
      <c r="B96" s="11">
        <v>93</v>
      </c>
      <c r="C96" s="12" t="s">
        <v>17</v>
      </c>
      <c r="D96" s="12" t="s">
        <v>18</v>
      </c>
      <c r="E96" s="12" t="s">
        <v>197</v>
      </c>
      <c r="F96" s="12"/>
      <c r="G96" s="12" t="s">
        <v>21</v>
      </c>
      <c r="H96" s="12" t="s">
        <v>22</v>
      </c>
      <c r="I96" s="12" t="s">
        <v>198</v>
      </c>
      <c r="J96" s="12">
        <v>276864</v>
      </c>
      <c r="K96" s="12" t="s">
        <v>24</v>
      </c>
      <c r="L96" s="12" t="s">
        <v>24</v>
      </c>
      <c r="M96" s="13">
        <v>4</v>
      </c>
      <c r="N96" s="14">
        <v>4151</v>
      </c>
      <c r="O96" s="15">
        <v>7364</v>
      </c>
      <c r="P96" s="16">
        <f t="shared" si="1"/>
        <v>11515</v>
      </c>
    </row>
    <row r="97" spans="2:16">
      <c r="B97" s="11">
        <v>94</v>
      </c>
      <c r="C97" s="12" t="s">
        <v>17</v>
      </c>
      <c r="D97" s="12" t="s">
        <v>18</v>
      </c>
      <c r="E97" s="12" t="s">
        <v>199</v>
      </c>
      <c r="F97" s="12"/>
      <c r="G97" s="12" t="s">
        <v>21</v>
      </c>
      <c r="H97" s="12" t="s">
        <v>22</v>
      </c>
      <c r="I97" s="12" t="s">
        <v>200</v>
      </c>
      <c r="J97" s="12">
        <v>277128</v>
      </c>
      <c r="K97" s="12" t="s">
        <v>24</v>
      </c>
      <c r="L97" s="12" t="s">
        <v>24</v>
      </c>
      <c r="M97" s="13">
        <v>4</v>
      </c>
      <c r="N97" s="14">
        <v>2866</v>
      </c>
      <c r="O97" s="15">
        <v>5344</v>
      </c>
      <c r="P97" s="16">
        <f t="shared" si="1"/>
        <v>8210</v>
      </c>
    </row>
    <row r="98" spans="2:16">
      <c r="B98" s="11">
        <v>95</v>
      </c>
      <c r="C98" s="12" t="s">
        <v>17</v>
      </c>
      <c r="D98" s="12" t="s">
        <v>18</v>
      </c>
      <c r="E98" s="12" t="s">
        <v>201</v>
      </c>
      <c r="F98" s="12"/>
      <c r="G98" s="12" t="s">
        <v>21</v>
      </c>
      <c r="H98" s="12" t="s">
        <v>22</v>
      </c>
      <c r="I98" s="12" t="s">
        <v>202</v>
      </c>
      <c r="J98" s="12">
        <v>274878</v>
      </c>
      <c r="K98" s="12" t="s">
        <v>24</v>
      </c>
      <c r="L98" s="12" t="s">
        <v>24</v>
      </c>
      <c r="M98" s="13">
        <v>4</v>
      </c>
      <c r="N98" s="14">
        <v>6620</v>
      </c>
      <c r="O98" s="15">
        <v>11349</v>
      </c>
      <c r="P98" s="16">
        <f t="shared" si="1"/>
        <v>17969</v>
      </c>
    </row>
    <row r="99" spans="2:16">
      <c r="B99" s="11">
        <v>96</v>
      </c>
      <c r="C99" s="12" t="s">
        <v>17</v>
      </c>
      <c r="D99" s="12" t="s">
        <v>18</v>
      </c>
      <c r="E99" s="12" t="s">
        <v>133</v>
      </c>
      <c r="F99" s="12"/>
      <c r="G99" s="12" t="s">
        <v>21</v>
      </c>
      <c r="H99" s="12" t="s">
        <v>22</v>
      </c>
      <c r="I99" s="12" t="s">
        <v>203</v>
      </c>
      <c r="J99" s="12">
        <v>516690</v>
      </c>
      <c r="K99" s="12" t="s">
        <v>24</v>
      </c>
      <c r="L99" s="12" t="s">
        <v>24</v>
      </c>
      <c r="M99" s="13">
        <v>2</v>
      </c>
      <c r="N99" s="14">
        <v>308</v>
      </c>
      <c r="O99" s="15">
        <v>689</v>
      </c>
      <c r="P99" s="16">
        <f t="shared" si="1"/>
        <v>997</v>
      </c>
    </row>
    <row r="100" spans="2:16">
      <c r="B100" s="11">
        <v>97</v>
      </c>
      <c r="C100" s="12" t="s">
        <v>17</v>
      </c>
      <c r="D100" s="12" t="s">
        <v>18</v>
      </c>
      <c r="E100" s="12" t="s">
        <v>146</v>
      </c>
      <c r="F100" s="12"/>
      <c r="G100" s="12" t="s">
        <v>21</v>
      </c>
      <c r="H100" s="12" t="s">
        <v>22</v>
      </c>
      <c r="I100" s="12" t="s">
        <v>204</v>
      </c>
      <c r="J100" s="12">
        <v>516677</v>
      </c>
      <c r="K100" s="12" t="s">
        <v>24</v>
      </c>
      <c r="L100" s="12" t="s">
        <v>24</v>
      </c>
      <c r="M100" s="13">
        <v>4</v>
      </c>
      <c r="N100" s="14">
        <v>2314</v>
      </c>
      <c r="O100" s="15">
        <v>4695</v>
      </c>
      <c r="P100" s="16">
        <f t="shared" si="1"/>
        <v>7009</v>
      </c>
    </row>
    <row r="101" spans="2:16">
      <c r="B101" s="11">
        <v>98</v>
      </c>
      <c r="C101" s="12" t="s">
        <v>17</v>
      </c>
      <c r="D101" s="12" t="s">
        <v>18</v>
      </c>
      <c r="E101" s="12" t="s">
        <v>109</v>
      </c>
      <c r="F101" s="12"/>
      <c r="G101" s="12" t="s">
        <v>21</v>
      </c>
      <c r="H101" s="12" t="s">
        <v>22</v>
      </c>
      <c r="I101" s="12" t="s">
        <v>205</v>
      </c>
      <c r="J101" s="12">
        <v>516682</v>
      </c>
      <c r="K101" s="12" t="s">
        <v>24</v>
      </c>
      <c r="L101" s="12" t="s">
        <v>24</v>
      </c>
      <c r="M101" s="13">
        <v>4</v>
      </c>
      <c r="N101" s="14">
        <v>4034</v>
      </c>
      <c r="O101" s="15">
        <v>9107</v>
      </c>
      <c r="P101" s="16">
        <f t="shared" si="1"/>
        <v>13141</v>
      </c>
    </row>
    <row r="102" spans="2:16">
      <c r="B102" s="11">
        <v>99</v>
      </c>
      <c r="C102" s="12" t="s">
        <v>17</v>
      </c>
      <c r="D102" s="12" t="s">
        <v>18</v>
      </c>
      <c r="E102" s="12" t="s">
        <v>73</v>
      </c>
      <c r="F102" s="12"/>
      <c r="G102" s="12" t="s">
        <v>21</v>
      </c>
      <c r="H102" s="12" t="s">
        <v>22</v>
      </c>
      <c r="I102" s="12" t="s">
        <v>206</v>
      </c>
      <c r="J102" s="12">
        <v>718634</v>
      </c>
      <c r="K102" s="12" t="s">
        <v>24</v>
      </c>
      <c r="L102" s="12" t="s">
        <v>24</v>
      </c>
      <c r="M102" s="13">
        <v>2</v>
      </c>
      <c r="N102" s="14">
        <v>1292</v>
      </c>
      <c r="O102" s="15">
        <v>1994</v>
      </c>
      <c r="P102" s="16">
        <f t="shared" si="1"/>
        <v>3286</v>
      </c>
    </row>
    <row r="103" spans="2:16">
      <c r="B103" s="11">
        <v>100</v>
      </c>
      <c r="C103" s="12" t="s">
        <v>17</v>
      </c>
      <c r="D103" s="12" t="s">
        <v>18</v>
      </c>
      <c r="E103" s="12" t="s">
        <v>73</v>
      </c>
      <c r="F103" s="12"/>
      <c r="G103" s="12" t="s">
        <v>21</v>
      </c>
      <c r="H103" s="12" t="s">
        <v>22</v>
      </c>
      <c r="I103" s="12" t="s">
        <v>207</v>
      </c>
      <c r="J103" s="12">
        <v>718553</v>
      </c>
      <c r="K103" s="12" t="s">
        <v>24</v>
      </c>
      <c r="L103" s="12" t="s">
        <v>24</v>
      </c>
      <c r="M103" s="13">
        <v>2</v>
      </c>
      <c r="N103" s="14">
        <v>646</v>
      </c>
      <c r="O103" s="15">
        <v>1061</v>
      </c>
      <c r="P103" s="16">
        <f t="shared" si="1"/>
        <v>1707</v>
      </c>
    </row>
    <row r="104" spans="2:16">
      <c r="B104" s="11">
        <v>101</v>
      </c>
      <c r="C104" s="12" t="s">
        <v>17</v>
      </c>
      <c r="D104" s="12" t="s">
        <v>18</v>
      </c>
      <c r="E104" s="12" t="s">
        <v>73</v>
      </c>
      <c r="F104" s="12"/>
      <c r="G104" s="12" t="s">
        <v>21</v>
      </c>
      <c r="H104" s="12" t="s">
        <v>22</v>
      </c>
      <c r="I104" s="12" t="s">
        <v>208</v>
      </c>
      <c r="J104" s="12">
        <v>718639</v>
      </c>
      <c r="K104" s="12" t="s">
        <v>24</v>
      </c>
      <c r="L104" s="12" t="s">
        <v>24</v>
      </c>
      <c r="M104" s="13">
        <v>2</v>
      </c>
      <c r="N104" s="14">
        <v>1125</v>
      </c>
      <c r="O104" s="15">
        <v>1776</v>
      </c>
      <c r="P104" s="16">
        <f t="shared" si="1"/>
        <v>2901</v>
      </c>
    </row>
    <row r="105" spans="2:16">
      <c r="B105" s="11">
        <v>102</v>
      </c>
      <c r="C105" s="12" t="s">
        <v>17</v>
      </c>
      <c r="D105" s="12" t="s">
        <v>18</v>
      </c>
      <c r="E105" s="12" t="s">
        <v>116</v>
      </c>
      <c r="F105" s="12"/>
      <c r="G105" s="12" t="s">
        <v>21</v>
      </c>
      <c r="H105" s="12" t="s">
        <v>22</v>
      </c>
      <c r="I105" s="12" t="s">
        <v>209</v>
      </c>
      <c r="J105" s="12">
        <v>718597</v>
      </c>
      <c r="K105" s="12" t="s">
        <v>24</v>
      </c>
      <c r="L105" s="12" t="s">
        <v>24</v>
      </c>
      <c r="M105" s="13">
        <v>3</v>
      </c>
      <c r="N105" s="14">
        <v>1157</v>
      </c>
      <c r="O105" s="15">
        <v>1489</v>
      </c>
      <c r="P105" s="16">
        <f t="shared" si="1"/>
        <v>2646</v>
      </c>
    </row>
    <row r="106" spans="2:16">
      <c r="B106" s="11">
        <v>103</v>
      </c>
      <c r="C106" s="12" t="s">
        <v>17</v>
      </c>
      <c r="D106" s="12" t="s">
        <v>18</v>
      </c>
      <c r="E106" s="12" t="s">
        <v>109</v>
      </c>
      <c r="F106" s="12"/>
      <c r="G106" s="12" t="s">
        <v>21</v>
      </c>
      <c r="H106" s="12" t="s">
        <v>22</v>
      </c>
      <c r="I106" s="12" t="s">
        <v>210</v>
      </c>
      <c r="J106" s="12">
        <v>718600</v>
      </c>
      <c r="K106" s="12" t="s">
        <v>24</v>
      </c>
      <c r="L106" s="12" t="s">
        <v>24</v>
      </c>
      <c r="M106" s="13">
        <v>2</v>
      </c>
      <c r="N106" s="14">
        <v>108</v>
      </c>
      <c r="O106" s="15">
        <v>230</v>
      </c>
      <c r="P106" s="16">
        <f t="shared" si="1"/>
        <v>338</v>
      </c>
    </row>
    <row r="107" spans="2:16">
      <c r="B107" s="11">
        <v>104</v>
      </c>
      <c r="C107" s="12" t="s">
        <v>17</v>
      </c>
      <c r="D107" s="12" t="s">
        <v>18</v>
      </c>
      <c r="E107" s="12" t="s">
        <v>211</v>
      </c>
      <c r="F107" s="12"/>
      <c r="G107" s="12" t="s">
        <v>21</v>
      </c>
      <c r="H107" s="12" t="s">
        <v>22</v>
      </c>
      <c r="I107" s="12" t="s">
        <v>212</v>
      </c>
      <c r="J107" s="17" t="s">
        <v>213</v>
      </c>
      <c r="K107" s="12" t="s">
        <v>24</v>
      </c>
      <c r="L107" s="12" t="s">
        <v>24</v>
      </c>
      <c r="M107" s="13">
        <v>1</v>
      </c>
      <c r="N107" s="14">
        <v>821</v>
      </c>
      <c r="O107" s="15">
        <v>0</v>
      </c>
      <c r="P107" s="16">
        <f t="shared" si="1"/>
        <v>821</v>
      </c>
    </row>
    <row r="108" spans="2:16">
      <c r="B108" s="11">
        <v>105</v>
      </c>
      <c r="C108" s="12" t="s">
        <v>17</v>
      </c>
      <c r="D108" s="12" t="s">
        <v>18</v>
      </c>
      <c r="E108" s="12" t="s">
        <v>214</v>
      </c>
      <c r="F108" s="12"/>
      <c r="G108" s="12" t="s">
        <v>21</v>
      </c>
      <c r="H108" s="12" t="s">
        <v>22</v>
      </c>
      <c r="I108" s="12" t="s">
        <v>215</v>
      </c>
      <c r="J108" s="17" t="s">
        <v>216</v>
      </c>
      <c r="K108" s="12" t="s">
        <v>24</v>
      </c>
      <c r="L108" s="12" t="s">
        <v>24</v>
      </c>
      <c r="M108" s="13">
        <v>2</v>
      </c>
      <c r="N108" s="14">
        <v>1231</v>
      </c>
      <c r="O108" s="15">
        <v>0</v>
      </c>
      <c r="P108" s="16">
        <f t="shared" si="1"/>
        <v>1231</v>
      </c>
    </row>
    <row r="109" spans="2:16">
      <c r="B109" s="11">
        <v>106</v>
      </c>
      <c r="C109" s="12" t="s">
        <v>17</v>
      </c>
      <c r="D109" s="12" t="s">
        <v>18</v>
      </c>
      <c r="E109" s="12" t="s">
        <v>175</v>
      </c>
      <c r="F109" s="12"/>
      <c r="G109" s="12" t="s">
        <v>21</v>
      </c>
      <c r="H109" s="12" t="s">
        <v>22</v>
      </c>
      <c r="I109" s="12" t="s">
        <v>217</v>
      </c>
      <c r="J109" s="12">
        <v>897564</v>
      </c>
      <c r="K109" s="12" t="s">
        <v>24</v>
      </c>
      <c r="L109" s="12" t="s">
        <v>24</v>
      </c>
      <c r="M109" s="13">
        <v>2</v>
      </c>
      <c r="N109" s="14">
        <v>1335</v>
      </c>
      <c r="O109" s="15">
        <v>2154</v>
      </c>
      <c r="P109" s="16">
        <f t="shared" si="1"/>
        <v>3489</v>
      </c>
    </row>
    <row r="110" spans="2:16">
      <c r="B110" s="11">
        <v>107</v>
      </c>
      <c r="C110" s="18" t="s">
        <v>17</v>
      </c>
      <c r="D110" s="18" t="s">
        <v>218</v>
      </c>
      <c r="E110" s="18" t="s">
        <v>219</v>
      </c>
      <c r="F110" s="18"/>
      <c r="G110" s="18" t="s">
        <v>21</v>
      </c>
      <c r="H110" s="18" t="s">
        <v>22</v>
      </c>
      <c r="I110" s="18" t="s">
        <v>220</v>
      </c>
      <c r="J110" s="19" t="s">
        <v>221</v>
      </c>
      <c r="K110" s="18" t="s">
        <v>24</v>
      </c>
      <c r="L110" s="18" t="s">
        <v>24</v>
      </c>
      <c r="M110" s="20">
        <v>2</v>
      </c>
      <c r="N110" s="14">
        <v>1100</v>
      </c>
      <c r="O110" s="15">
        <v>1500</v>
      </c>
      <c r="P110" s="16">
        <f t="shared" si="1"/>
        <v>2600</v>
      </c>
    </row>
    <row r="111" spans="2:16">
      <c r="B111" s="11">
        <v>108</v>
      </c>
      <c r="C111" s="18" t="s">
        <v>17</v>
      </c>
      <c r="D111" s="18" t="s">
        <v>218</v>
      </c>
      <c r="E111" s="18" t="s">
        <v>73</v>
      </c>
      <c r="F111" s="18"/>
      <c r="G111" s="18" t="s">
        <v>21</v>
      </c>
      <c r="H111" s="18" t="s">
        <v>22</v>
      </c>
      <c r="I111" s="18" t="s">
        <v>222</v>
      </c>
      <c r="J111" s="18">
        <v>30992421</v>
      </c>
      <c r="K111" s="18" t="s">
        <v>223</v>
      </c>
      <c r="L111" s="18" t="s">
        <v>24</v>
      </c>
      <c r="M111" s="20">
        <v>1</v>
      </c>
      <c r="N111" s="14">
        <v>1000</v>
      </c>
      <c r="O111" s="15">
        <v>0</v>
      </c>
      <c r="P111" s="16">
        <f>N111+O111</f>
        <v>1000</v>
      </c>
    </row>
    <row r="112" spans="2:16">
      <c r="B112" s="11">
        <v>109</v>
      </c>
      <c r="C112" s="18" t="s">
        <v>17</v>
      </c>
      <c r="D112" s="18" t="s">
        <v>224</v>
      </c>
      <c r="E112" s="18" t="s">
        <v>225</v>
      </c>
      <c r="F112" s="18"/>
      <c r="G112" s="18" t="s">
        <v>21</v>
      </c>
      <c r="H112" s="18" t="s">
        <v>22</v>
      </c>
      <c r="I112" s="18" t="s">
        <v>226</v>
      </c>
      <c r="J112" s="18">
        <v>31585682</v>
      </c>
      <c r="K112" s="18" t="s">
        <v>223</v>
      </c>
      <c r="L112" s="18" t="s">
        <v>24</v>
      </c>
      <c r="M112" s="20">
        <v>2</v>
      </c>
      <c r="N112" s="14">
        <v>1000</v>
      </c>
      <c r="O112" s="15">
        <v>0</v>
      </c>
      <c r="P112" s="16">
        <f>N112+O112</f>
        <v>1000</v>
      </c>
    </row>
    <row r="113" spans="2:18">
      <c r="B113" s="11">
        <v>110</v>
      </c>
      <c r="C113" s="12" t="s">
        <v>17</v>
      </c>
      <c r="D113" s="12" t="s">
        <v>18</v>
      </c>
      <c r="E113" s="12" t="s">
        <v>227</v>
      </c>
      <c r="F113" s="12"/>
      <c r="G113" s="12" t="s">
        <v>21</v>
      </c>
      <c r="H113" s="12" t="s">
        <v>22</v>
      </c>
      <c r="I113" s="12" t="s">
        <v>228</v>
      </c>
      <c r="J113" s="12">
        <v>31012780</v>
      </c>
      <c r="K113" s="12" t="s">
        <v>223</v>
      </c>
      <c r="L113" s="12" t="s">
        <v>24</v>
      </c>
      <c r="M113" s="13">
        <v>1</v>
      </c>
      <c r="N113" s="14">
        <v>788</v>
      </c>
      <c r="O113" s="15">
        <v>0</v>
      </c>
      <c r="P113" s="16">
        <f>N113+O113</f>
        <v>788</v>
      </c>
    </row>
    <row r="114" spans="2:18">
      <c r="B114" s="11">
        <v>111</v>
      </c>
      <c r="C114" s="12" t="s">
        <v>17</v>
      </c>
      <c r="D114" s="12" t="s">
        <v>18</v>
      </c>
      <c r="E114" s="12" t="s">
        <v>19</v>
      </c>
      <c r="F114" s="12"/>
      <c r="G114" s="12" t="s">
        <v>21</v>
      </c>
      <c r="H114" s="12" t="s">
        <v>22</v>
      </c>
      <c r="I114" s="12" t="s">
        <v>229</v>
      </c>
      <c r="J114" s="12">
        <v>31061479</v>
      </c>
      <c r="K114" s="12" t="s">
        <v>223</v>
      </c>
      <c r="L114" s="12" t="s">
        <v>24</v>
      </c>
      <c r="M114" s="13">
        <v>1</v>
      </c>
      <c r="N114" s="14">
        <v>694</v>
      </c>
      <c r="O114" s="15">
        <v>0</v>
      </c>
      <c r="P114" s="16">
        <f>N114+O114</f>
        <v>694</v>
      </c>
    </row>
    <row r="115" spans="2:18">
      <c r="B115" s="11">
        <v>112</v>
      </c>
      <c r="C115" s="12" t="s">
        <v>17</v>
      </c>
      <c r="D115" s="12" t="s">
        <v>18</v>
      </c>
      <c r="E115" s="12" t="s">
        <v>230</v>
      </c>
      <c r="F115" s="12"/>
      <c r="G115" s="12" t="s">
        <v>21</v>
      </c>
      <c r="H115" s="12" t="s">
        <v>22</v>
      </c>
      <c r="I115" s="12" t="s">
        <v>231</v>
      </c>
      <c r="J115" s="12">
        <v>31063052</v>
      </c>
      <c r="K115" s="12" t="s">
        <v>223</v>
      </c>
      <c r="L115" s="12" t="s">
        <v>24</v>
      </c>
      <c r="M115" s="13">
        <v>1</v>
      </c>
      <c r="N115" s="14">
        <v>901</v>
      </c>
      <c r="O115" s="15">
        <v>0</v>
      </c>
      <c r="P115" s="16">
        <f>N115+O115</f>
        <v>901</v>
      </c>
    </row>
    <row r="116" spans="2:18">
      <c r="B116" s="11">
        <v>113</v>
      </c>
      <c r="C116" s="18" t="s">
        <v>17</v>
      </c>
      <c r="D116" s="18" t="s">
        <v>18</v>
      </c>
      <c r="E116" s="18" t="s">
        <v>232</v>
      </c>
      <c r="F116" s="18"/>
      <c r="G116" s="18" t="s">
        <v>233</v>
      </c>
      <c r="H116" s="18" t="s">
        <v>22</v>
      </c>
      <c r="I116" s="18" t="s">
        <v>234</v>
      </c>
      <c r="J116" s="18"/>
      <c r="K116" s="18" t="s">
        <v>223</v>
      </c>
      <c r="L116" s="18" t="s">
        <v>24</v>
      </c>
      <c r="M116" s="20">
        <v>2</v>
      </c>
      <c r="N116" s="14">
        <v>1000</v>
      </c>
      <c r="O116" s="15">
        <v>0</v>
      </c>
      <c r="P116" s="16">
        <f t="shared" si="1"/>
        <v>1000</v>
      </c>
    </row>
    <row r="117" spans="2:18" ht="15" thickBot="1">
      <c r="B117" s="11">
        <v>114</v>
      </c>
      <c r="C117" s="18" t="s">
        <v>17</v>
      </c>
      <c r="D117" s="18" t="s">
        <v>18</v>
      </c>
      <c r="E117" s="18" t="s">
        <v>92</v>
      </c>
      <c r="F117" s="18"/>
      <c r="G117" s="18" t="s">
        <v>233</v>
      </c>
      <c r="H117" s="18" t="s">
        <v>22</v>
      </c>
      <c r="I117" s="18" t="s">
        <v>235</v>
      </c>
      <c r="J117" s="18">
        <v>30932178</v>
      </c>
      <c r="K117" s="18" t="s">
        <v>24</v>
      </c>
      <c r="L117" s="18" t="s">
        <v>24</v>
      </c>
      <c r="M117" s="20">
        <v>2</v>
      </c>
      <c r="N117" s="21">
        <v>2000</v>
      </c>
      <c r="O117" s="22">
        <v>3500</v>
      </c>
      <c r="P117" s="23">
        <f t="shared" si="1"/>
        <v>5500</v>
      </c>
    </row>
    <row r="118" spans="2:18" ht="15" thickBot="1">
      <c r="B118" s="24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6">
        <f>SUM(N4:N117)</f>
        <v>578053</v>
      </c>
      <c r="O118" s="26">
        <f>SUM(O4:O117)</f>
        <v>939798</v>
      </c>
      <c r="P118" s="26">
        <f>SUM(P4:P117)</f>
        <v>1517851</v>
      </c>
    </row>
    <row r="121" spans="2:18" ht="15" thickBot="1"/>
    <row r="122" spans="2:18" ht="27.95" customHeight="1" thickBot="1">
      <c r="B122" s="122" t="s">
        <v>236</v>
      </c>
      <c r="C122" s="123"/>
      <c r="D122" s="123"/>
      <c r="E122" s="123"/>
      <c r="F122" s="123"/>
      <c r="G122" s="123"/>
      <c r="H122" s="123"/>
      <c r="I122" s="123"/>
      <c r="J122" s="123"/>
      <c r="K122" s="123"/>
      <c r="L122" s="123"/>
      <c r="M122" s="124"/>
      <c r="N122" s="119" t="s">
        <v>1</v>
      </c>
      <c r="O122" s="120"/>
      <c r="P122" s="121"/>
    </row>
    <row r="123" spans="2:18" ht="36.75" thickBot="1">
      <c r="B123" s="1" t="s">
        <v>2</v>
      </c>
      <c r="C123" s="2" t="s">
        <v>3</v>
      </c>
      <c r="D123" s="2" t="s">
        <v>4</v>
      </c>
      <c r="E123" s="2" t="s">
        <v>5</v>
      </c>
      <c r="F123" s="2" t="s">
        <v>6</v>
      </c>
      <c r="G123" s="2" t="s">
        <v>7</v>
      </c>
      <c r="H123" s="2" t="s">
        <v>8</v>
      </c>
      <c r="I123" s="2" t="s">
        <v>9</v>
      </c>
      <c r="J123" s="2" t="s">
        <v>10</v>
      </c>
      <c r="K123" s="2" t="s">
        <v>11</v>
      </c>
      <c r="L123" s="2" t="s">
        <v>12</v>
      </c>
      <c r="M123" s="3" t="s">
        <v>13</v>
      </c>
      <c r="N123" s="1" t="s">
        <v>14</v>
      </c>
      <c r="O123" s="2" t="s">
        <v>15</v>
      </c>
      <c r="P123" s="3" t="s">
        <v>16</v>
      </c>
    </row>
    <row r="124" spans="2:18">
      <c r="B124" s="27">
        <v>1</v>
      </c>
      <c r="C124" s="28" t="s">
        <v>17</v>
      </c>
      <c r="D124" s="28" t="s">
        <v>237</v>
      </c>
      <c r="E124" s="28" t="s">
        <v>133</v>
      </c>
      <c r="F124" s="28"/>
      <c r="G124" s="28" t="s">
        <v>21</v>
      </c>
      <c r="H124" s="28" t="s">
        <v>22</v>
      </c>
      <c r="I124" s="28" t="s">
        <v>238</v>
      </c>
      <c r="J124" s="28">
        <v>718635</v>
      </c>
      <c r="K124" s="28" t="s">
        <v>239</v>
      </c>
      <c r="L124" s="29" t="s">
        <v>239</v>
      </c>
      <c r="M124" s="30">
        <v>4</v>
      </c>
      <c r="N124" s="31">
        <v>439</v>
      </c>
      <c r="O124" s="32">
        <v>192</v>
      </c>
      <c r="P124" s="33">
        <f>N124+O124</f>
        <v>631</v>
      </c>
      <c r="Q124" s="34"/>
      <c r="R124" s="35"/>
    </row>
    <row r="125" spans="2:18">
      <c r="B125" s="36">
        <v>2</v>
      </c>
      <c r="C125" s="37" t="s">
        <v>17</v>
      </c>
      <c r="D125" s="37" t="s">
        <v>240</v>
      </c>
      <c r="E125" s="37" t="s">
        <v>194</v>
      </c>
      <c r="F125" s="37"/>
      <c r="G125" s="37" t="s">
        <v>21</v>
      </c>
      <c r="H125" s="37" t="s">
        <v>22</v>
      </c>
      <c r="I125" s="37" t="s">
        <v>241</v>
      </c>
      <c r="J125" s="38" t="s">
        <v>242</v>
      </c>
      <c r="K125" s="37" t="s">
        <v>239</v>
      </c>
      <c r="L125" s="39" t="s">
        <v>239</v>
      </c>
      <c r="M125" s="40">
        <v>6</v>
      </c>
      <c r="N125" s="41">
        <v>4145</v>
      </c>
      <c r="O125" s="42">
        <v>9671</v>
      </c>
      <c r="P125" s="43">
        <f t="shared" ref="P125:P143" si="2">N125+O125</f>
        <v>13816</v>
      </c>
      <c r="Q125" s="34"/>
      <c r="R125" s="35"/>
    </row>
    <row r="126" spans="2:18">
      <c r="B126" s="36">
        <v>3</v>
      </c>
      <c r="C126" s="37" t="s">
        <v>17</v>
      </c>
      <c r="D126" s="37" t="s">
        <v>240</v>
      </c>
      <c r="E126" s="37" t="s">
        <v>133</v>
      </c>
      <c r="F126" s="37"/>
      <c r="G126" s="37" t="s">
        <v>21</v>
      </c>
      <c r="H126" s="37" t="s">
        <v>22</v>
      </c>
      <c r="I126" s="37" t="s">
        <v>243</v>
      </c>
      <c r="J126" s="37">
        <v>97723205</v>
      </c>
      <c r="K126" s="37" t="s">
        <v>244</v>
      </c>
      <c r="L126" s="39" t="s">
        <v>244</v>
      </c>
      <c r="M126" s="40">
        <v>40</v>
      </c>
      <c r="N126" s="41">
        <v>11265</v>
      </c>
      <c r="O126" s="42">
        <v>26396</v>
      </c>
      <c r="P126" s="43">
        <f t="shared" si="2"/>
        <v>37661</v>
      </c>
      <c r="Q126" s="34"/>
      <c r="R126" s="35"/>
    </row>
    <row r="127" spans="2:18">
      <c r="B127" s="36">
        <v>4</v>
      </c>
      <c r="C127" s="37" t="s">
        <v>17</v>
      </c>
      <c r="D127" s="37" t="s">
        <v>245</v>
      </c>
      <c r="E127" s="37" t="s">
        <v>194</v>
      </c>
      <c r="F127" s="37"/>
      <c r="G127" s="37" t="s">
        <v>21</v>
      </c>
      <c r="H127" s="37" t="s">
        <v>22</v>
      </c>
      <c r="I127" s="37" t="s">
        <v>246</v>
      </c>
      <c r="J127" s="38" t="s">
        <v>247</v>
      </c>
      <c r="K127" s="37" t="s">
        <v>239</v>
      </c>
      <c r="L127" s="39" t="s">
        <v>239</v>
      </c>
      <c r="M127" s="40">
        <v>15</v>
      </c>
      <c r="N127" s="41">
        <v>8698</v>
      </c>
      <c r="O127" s="42">
        <v>20296</v>
      </c>
      <c r="P127" s="43">
        <f t="shared" si="2"/>
        <v>28994</v>
      </c>
      <c r="Q127" s="34"/>
      <c r="R127" s="35"/>
    </row>
    <row r="128" spans="2:18">
      <c r="B128" s="36">
        <v>5</v>
      </c>
      <c r="C128" s="37" t="s">
        <v>17</v>
      </c>
      <c r="D128" s="37" t="s">
        <v>245</v>
      </c>
      <c r="E128" s="37" t="s">
        <v>22</v>
      </c>
      <c r="F128" s="37"/>
      <c r="G128" s="37" t="s">
        <v>21</v>
      </c>
      <c r="H128" s="37" t="s">
        <v>22</v>
      </c>
      <c r="I128" s="37" t="s">
        <v>248</v>
      </c>
      <c r="J128" s="37">
        <v>97723206</v>
      </c>
      <c r="K128" s="37" t="s">
        <v>244</v>
      </c>
      <c r="L128" s="39" t="s">
        <v>244</v>
      </c>
      <c r="M128" s="40">
        <v>40</v>
      </c>
      <c r="N128" s="41">
        <v>35348</v>
      </c>
      <c r="O128" s="42">
        <v>82480</v>
      </c>
      <c r="P128" s="43">
        <f t="shared" si="2"/>
        <v>117828</v>
      </c>
      <c r="Q128" s="34"/>
      <c r="R128" s="35"/>
    </row>
    <row r="129" spans="2:18">
      <c r="B129" s="36">
        <v>6</v>
      </c>
      <c r="C129" s="37" t="s">
        <v>17</v>
      </c>
      <c r="D129" s="37" t="s">
        <v>249</v>
      </c>
      <c r="E129" s="37" t="s">
        <v>180</v>
      </c>
      <c r="F129" s="37">
        <v>1</v>
      </c>
      <c r="G129" s="37" t="s">
        <v>21</v>
      </c>
      <c r="H129" s="37" t="s">
        <v>22</v>
      </c>
      <c r="I129" s="37" t="s">
        <v>250</v>
      </c>
      <c r="J129" s="38" t="s">
        <v>251</v>
      </c>
      <c r="K129" s="37" t="s">
        <v>239</v>
      </c>
      <c r="L129" s="39" t="s">
        <v>239</v>
      </c>
      <c r="M129" s="40">
        <v>6</v>
      </c>
      <c r="N129" s="41">
        <v>187</v>
      </c>
      <c r="O129" s="42">
        <v>435</v>
      </c>
      <c r="P129" s="43">
        <f t="shared" si="2"/>
        <v>622</v>
      </c>
      <c r="Q129" s="34"/>
      <c r="R129" s="35"/>
    </row>
    <row r="130" spans="2:18">
      <c r="B130" s="36">
        <v>7</v>
      </c>
      <c r="C130" s="37" t="s">
        <v>17</v>
      </c>
      <c r="D130" s="37" t="s">
        <v>252</v>
      </c>
      <c r="E130" s="37" t="s">
        <v>253</v>
      </c>
      <c r="F130" s="37"/>
      <c r="G130" s="37" t="s">
        <v>21</v>
      </c>
      <c r="H130" s="37" t="s">
        <v>22</v>
      </c>
      <c r="I130" s="37" t="s">
        <v>254</v>
      </c>
      <c r="J130" s="38" t="s">
        <v>255</v>
      </c>
      <c r="K130" s="37" t="s">
        <v>239</v>
      </c>
      <c r="L130" s="39" t="s">
        <v>239</v>
      </c>
      <c r="M130" s="40">
        <v>15</v>
      </c>
      <c r="N130" s="41">
        <v>2928</v>
      </c>
      <c r="O130" s="42">
        <v>6831</v>
      </c>
      <c r="P130" s="43">
        <f t="shared" si="2"/>
        <v>9759</v>
      </c>
      <c r="Q130" s="34"/>
      <c r="R130" s="35"/>
    </row>
    <row r="131" spans="2:18">
      <c r="B131" s="36">
        <v>8</v>
      </c>
      <c r="C131" s="37" t="s">
        <v>17</v>
      </c>
      <c r="D131" s="37" t="s">
        <v>252</v>
      </c>
      <c r="E131" s="37" t="s">
        <v>126</v>
      </c>
      <c r="F131" s="37"/>
      <c r="G131" s="37" t="s">
        <v>21</v>
      </c>
      <c r="H131" s="37" t="s">
        <v>22</v>
      </c>
      <c r="I131" s="37" t="s">
        <v>256</v>
      </c>
      <c r="J131" s="38" t="s">
        <v>257</v>
      </c>
      <c r="K131" s="37" t="s">
        <v>239</v>
      </c>
      <c r="L131" s="39" t="s">
        <v>239</v>
      </c>
      <c r="M131" s="40">
        <v>15</v>
      </c>
      <c r="N131" s="41">
        <v>37</v>
      </c>
      <c r="O131" s="42">
        <v>86</v>
      </c>
      <c r="P131" s="43">
        <f t="shared" si="2"/>
        <v>123</v>
      </c>
      <c r="Q131" s="34"/>
      <c r="R131" s="35"/>
    </row>
    <row r="132" spans="2:18">
      <c r="B132" s="36">
        <v>9</v>
      </c>
      <c r="C132" s="37" t="s">
        <v>17</v>
      </c>
      <c r="D132" s="37" t="s">
        <v>252</v>
      </c>
      <c r="E132" s="37" t="s">
        <v>81</v>
      </c>
      <c r="F132" s="37"/>
      <c r="G132" s="37" t="s">
        <v>21</v>
      </c>
      <c r="H132" s="37" t="s">
        <v>22</v>
      </c>
      <c r="I132" s="44" t="s">
        <v>258</v>
      </c>
      <c r="J132" s="38" t="s">
        <v>259</v>
      </c>
      <c r="K132" s="37" t="s">
        <v>239</v>
      </c>
      <c r="L132" s="39" t="s">
        <v>239</v>
      </c>
      <c r="M132" s="40">
        <v>15</v>
      </c>
      <c r="N132" s="41">
        <v>832</v>
      </c>
      <c r="O132" s="42">
        <v>1941</v>
      </c>
      <c r="P132" s="43">
        <f t="shared" si="2"/>
        <v>2773</v>
      </c>
      <c r="Q132" s="34"/>
      <c r="R132" s="35"/>
    </row>
    <row r="133" spans="2:18">
      <c r="B133" s="36">
        <v>10</v>
      </c>
      <c r="C133" s="37" t="s">
        <v>17</v>
      </c>
      <c r="D133" s="37" t="s">
        <v>252</v>
      </c>
      <c r="E133" s="37" t="s">
        <v>133</v>
      </c>
      <c r="F133" s="37"/>
      <c r="G133" s="37" t="s">
        <v>21</v>
      </c>
      <c r="H133" s="37" t="s">
        <v>22</v>
      </c>
      <c r="I133" s="37" t="s">
        <v>260</v>
      </c>
      <c r="J133" s="38" t="s">
        <v>261</v>
      </c>
      <c r="K133" s="37" t="s">
        <v>239</v>
      </c>
      <c r="L133" s="39" t="s">
        <v>239</v>
      </c>
      <c r="M133" s="40">
        <v>15</v>
      </c>
      <c r="N133" s="41">
        <v>3123</v>
      </c>
      <c r="O133" s="42">
        <v>7287</v>
      </c>
      <c r="P133" s="43">
        <f t="shared" si="2"/>
        <v>10410</v>
      </c>
      <c r="Q133" s="34"/>
      <c r="R133" s="35"/>
    </row>
    <row r="134" spans="2:18">
      <c r="B134" s="36">
        <v>11</v>
      </c>
      <c r="C134" s="37" t="s">
        <v>17</v>
      </c>
      <c r="D134" s="37" t="s">
        <v>252</v>
      </c>
      <c r="E134" s="37" t="s">
        <v>262</v>
      </c>
      <c r="F134" s="37"/>
      <c r="G134" s="37" t="s">
        <v>21</v>
      </c>
      <c r="H134" s="37" t="s">
        <v>22</v>
      </c>
      <c r="I134" s="44" t="s">
        <v>263</v>
      </c>
      <c r="J134" s="38" t="s">
        <v>264</v>
      </c>
      <c r="K134" s="37" t="s">
        <v>239</v>
      </c>
      <c r="L134" s="39" t="s">
        <v>239</v>
      </c>
      <c r="M134" s="40">
        <v>30</v>
      </c>
      <c r="N134" s="41">
        <v>2315</v>
      </c>
      <c r="O134" s="42">
        <v>5402</v>
      </c>
      <c r="P134" s="43">
        <f t="shared" si="2"/>
        <v>7717</v>
      </c>
      <c r="Q134" s="34"/>
      <c r="R134" s="35"/>
    </row>
    <row r="135" spans="2:18">
      <c r="B135" s="36">
        <v>12</v>
      </c>
      <c r="C135" s="37" t="s">
        <v>17</v>
      </c>
      <c r="D135" s="37" t="s">
        <v>265</v>
      </c>
      <c r="E135" s="37" t="s">
        <v>266</v>
      </c>
      <c r="F135" s="37"/>
      <c r="G135" s="37" t="s">
        <v>21</v>
      </c>
      <c r="H135" s="37" t="s">
        <v>22</v>
      </c>
      <c r="I135" s="37" t="s">
        <v>267</v>
      </c>
      <c r="J135" s="38" t="s">
        <v>268</v>
      </c>
      <c r="K135" s="37" t="s">
        <v>239</v>
      </c>
      <c r="L135" s="39" t="s">
        <v>239</v>
      </c>
      <c r="M135" s="40">
        <v>6</v>
      </c>
      <c r="N135" s="41">
        <v>591</v>
      </c>
      <c r="O135" s="42">
        <v>1379</v>
      </c>
      <c r="P135" s="43">
        <f t="shared" si="2"/>
        <v>1970</v>
      </c>
      <c r="Q135" s="34"/>
      <c r="R135" s="35"/>
    </row>
    <row r="136" spans="2:18">
      <c r="B136" s="36">
        <v>13</v>
      </c>
      <c r="C136" s="37" t="s">
        <v>17</v>
      </c>
      <c r="D136" s="37" t="s">
        <v>269</v>
      </c>
      <c r="E136" s="37" t="s">
        <v>133</v>
      </c>
      <c r="F136" s="37"/>
      <c r="G136" s="37" t="s">
        <v>21</v>
      </c>
      <c r="H136" s="37" t="s">
        <v>22</v>
      </c>
      <c r="I136" s="37" t="s">
        <v>270</v>
      </c>
      <c r="J136" s="38" t="s">
        <v>271</v>
      </c>
      <c r="K136" s="37" t="s">
        <v>239</v>
      </c>
      <c r="L136" s="39" t="s">
        <v>239</v>
      </c>
      <c r="M136" s="40">
        <v>6</v>
      </c>
      <c r="N136" s="41">
        <v>5836</v>
      </c>
      <c r="O136" s="42">
        <v>13618</v>
      </c>
      <c r="P136" s="43">
        <f t="shared" si="2"/>
        <v>19454</v>
      </c>
      <c r="Q136" s="34"/>
      <c r="R136" s="35"/>
    </row>
    <row r="137" spans="2:18">
      <c r="B137" s="36">
        <v>14</v>
      </c>
      <c r="C137" s="37" t="s">
        <v>17</v>
      </c>
      <c r="D137" s="37" t="s">
        <v>272</v>
      </c>
      <c r="E137" s="37" t="s">
        <v>22</v>
      </c>
      <c r="F137" s="37"/>
      <c r="G137" s="37" t="s">
        <v>21</v>
      </c>
      <c r="H137" s="37" t="s">
        <v>22</v>
      </c>
      <c r="I137" s="37" t="s">
        <v>273</v>
      </c>
      <c r="J137" s="37">
        <v>97724030</v>
      </c>
      <c r="K137" s="37" t="s">
        <v>239</v>
      </c>
      <c r="L137" s="39" t="s">
        <v>239</v>
      </c>
      <c r="M137" s="40">
        <v>30</v>
      </c>
      <c r="N137" s="41">
        <v>19783</v>
      </c>
      <c r="O137" s="42">
        <v>60717</v>
      </c>
      <c r="P137" s="43">
        <f t="shared" si="2"/>
        <v>80500</v>
      </c>
      <c r="Q137" s="34"/>
      <c r="R137" s="35"/>
    </row>
    <row r="138" spans="2:18">
      <c r="B138" s="36">
        <v>15</v>
      </c>
      <c r="C138" s="37" t="s">
        <v>17</v>
      </c>
      <c r="D138" s="37" t="s">
        <v>274</v>
      </c>
      <c r="E138" s="37" t="s">
        <v>34</v>
      </c>
      <c r="F138" s="37">
        <v>13</v>
      </c>
      <c r="G138" s="37" t="s">
        <v>21</v>
      </c>
      <c r="H138" s="37" t="s">
        <v>22</v>
      </c>
      <c r="I138" s="37" t="s">
        <v>238</v>
      </c>
      <c r="J138" s="38" t="s">
        <v>275</v>
      </c>
      <c r="K138" s="37" t="s">
        <v>239</v>
      </c>
      <c r="L138" s="39" t="s">
        <v>239</v>
      </c>
      <c r="M138" s="40">
        <v>15</v>
      </c>
      <c r="N138" s="41">
        <v>5308</v>
      </c>
      <c r="O138" s="42">
        <v>9652</v>
      </c>
      <c r="P138" s="43">
        <f t="shared" si="2"/>
        <v>14960</v>
      </c>
      <c r="Q138" s="34"/>
      <c r="R138" s="35"/>
    </row>
    <row r="139" spans="2:18">
      <c r="B139" s="36">
        <v>16</v>
      </c>
      <c r="C139" s="37" t="s">
        <v>17</v>
      </c>
      <c r="D139" s="37" t="s">
        <v>274</v>
      </c>
      <c r="E139" s="37" t="s">
        <v>34</v>
      </c>
      <c r="F139" s="37">
        <v>13</v>
      </c>
      <c r="G139" s="37" t="s">
        <v>21</v>
      </c>
      <c r="H139" s="37" t="s">
        <v>22</v>
      </c>
      <c r="I139" s="37" t="s">
        <v>276</v>
      </c>
      <c r="J139" s="38" t="s">
        <v>277</v>
      </c>
      <c r="K139" s="37" t="s">
        <v>239</v>
      </c>
      <c r="L139" s="39" t="s">
        <v>239</v>
      </c>
      <c r="M139" s="40">
        <v>12</v>
      </c>
      <c r="N139" s="41">
        <v>12532</v>
      </c>
      <c r="O139" s="42">
        <v>26001</v>
      </c>
      <c r="P139" s="43">
        <f t="shared" si="2"/>
        <v>38533</v>
      </c>
      <c r="Q139" s="34"/>
      <c r="R139" s="35"/>
    </row>
    <row r="140" spans="2:18">
      <c r="B140" s="36">
        <v>17</v>
      </c>
      <c r="C140" s="37" t="s">
        <v>17</v>
      </c>
      <c r="D140" s="37" t="s">
        <v>278</v>
      </c>
      <c r="E140" s="37" t="s">
        <v>279</v>
      </c>
      <c r="F140" s="37">
        <v>3</v>
      </c>
      <c r="G140" s="37" t="s">
        <v>21</v>
      </c>
      <c r="H140" s="37" t="s">
        <v>22</v>
      </c>
      <c r="I140" s="37" t="s">
        <v>280</v>
      </c>
      <c r="J140" s="38" t="s">
        <v>281</v>
      </c>
      <c r="K140" s="37" t="s">
        <v>239</v>
      </c>
      <c r="L140" s="39" t="s">
        <v>239</v>
      </c>
      <c r="M140" s="40">
        <v>5</v>
      </c>
      <c r="N140" s="41">
        <v>880</v>
      </c>
      <c r="O140" s="42">
        <v>2053</v>
      </c>
      <c r="P140" s="43">
        <f t="shared" si="2"/>
        <v>2933</v>
      </c>
      <c r="Q140" s="34"/>
      <c r="R140" s="35"/>
    </row>
    <row r="141" spans="2:18">
      <c r="B141" s="36">
        <v>18</v>
      </c>
      <c r="C141" s="37" t="s">
        <v>17</v>
      </c>
      <c r="D141" s="37" t="s">
        <v>278</v>
      </c>
      <c r="E141" s="37" t="s">
        <v>282</v>
      </c>
      <c r="F141" s="37">
        <v>13</v>
      </c>
      <c r="G141" s="37" t="s">
        <v>21</v>
      </c>
      <c r="H141" s="37" t="s">
        <v>22</v>
      </c>
      <c r="I141" s="37" t="s">
        <v>283</v>
      </c>
      <c r="J141" s="38" t="s">
        <v>284</v>
      </c>
      <c r="K141" s="37" t="s">
        <v>239</v>
      </c>
      <c r="L141" s="39" t="s">
        <v>239</v>
      </c>
      <c r="M141" s="40">
        <v>15</v>
      </c>
      <c r="N141" s="41">
        <v>9390</v>
      </c>
      <c r="O141" s="42">
        <v>20998</v>
      </c>
      <c r="P141" s="43">
        <f t="shared" si="2"/>
        <v>30388</v>
      </c>
      <c r="Q141" s="34"/>
      <c r="R141" s="35"/>
    </row>
    <row r="142" spans="2:18">
      <c r="B142" s="36">
        <v>19</v>
      </c>
      <c r="C142" s="37" t="s">
        <v>17</v>
      </c>
      <c r="D142" s="37" t="s">
        <v>265</v>
      </c>
      <c r="E142" s="37" t="s">
        <v>285</v>
      </c>
      <c r="F142" s="37"/>
      <c r="G142" s="37" t="s">
        <v>21</v>
      </c>
      <c r="H142" s="37" t="s">
        <v>22</v>
      </c>
      <c r="I142" s="37" t="s">
        <v>286</v>
      </c>
      <c r="J142" s="38" t="s">
        <v>287</v>
      </c>
      <c r="K142" s="37" t="s">
        <v>239</v>
      </c>
      <c r="L142" s="39" t="s">
        <v>239</v>
      </c>
      <c r="M142" s="40">
        <v>6</v>
      </c>
      <c r="N142" s="41">
        <v>1392</v>
      </c>
      <c r="O142" s="42">
        <v>0</v>
      </c>
      <c r="P142" s="43">
        <f t="shared" si="2"/>
        <v>1392</v>
      </c>
      <c r="Q142" s="34"/>
      <c r="R142" s="35"/>
    </row>
    <row r="143" spans="2:18">
      <c r="B143" s="36">
        <v>20</v>
      </c>
      <c r="C143" s="45" t="s">
        <v>17</v>
      </c>
      <c r="D143" s="45" t="s">
        <v>249</v>
      </c>
      <c r="E143" s="45" t="s">
        <v>27</v>
      </c>
      <c r="F143" s="45"/>
      <c r="G143" s="45" t="s">
        <v>21</v>
      </c>
      <c r="H143" s="45" t="s">
        <v>22</v>
      </c>
      <c r="I143" s="45" t="s">
        <v>288</v>
      </c>
      <c r="J143" s="46" t="s">
        <v>289</v>
      </c>
      <c r="K143" s="45" t="s">
        <v>239</v>
      </c>
      <c r="L143" s="47" t="s">
        <v>239</v>
      </c>
      <c r="M143" s="48">
        <v>24</v>
      </c>
      <c r="N143" s="41">
        <v>746</v>
      </c>
      <c r="O143" s="42">
        <v>1741</v>
      </c>
      <c r="P143" s="43">
        <f t="shared" si="2"/>
        <v>2487</v>
      </c>
      <c r="Q143" s="34"/>
      <c r="R143" s="35"/>
    </row>
    <row r="144" spans="2:18">
      <c r="B144" s="36">
        <v>21</v>
      </c>
      <c r="C144" s="37" t="s">
        <v>17</v>
      </c>
      <c r="D144" s="37" t="s">
        <v>252</v>
      </c>
      <c r="E144" s="37" t="s">
        <v>60</v>
      </c>
      <c r="F144" s="37"/>
      <c r="G144" s="37" t="s">
        <v>21</v>
      </c>
      <c r="H144" s="37" t="s">
        <v>22</v>
      </c>
      <c r="I144" s="37" t="s">
        <v>290</v>
      </c>
      <c r="J144" s="37">
        <v>252261</v>
      </c>
      <c r="K144" s="37" t="s">
        <v>239</v>
      </c>
      <c r="L144" s="39" t="s">
        <v>239</v>
      </c>
      <c r="M144" s="40">
        <v>15</v>
      </c>
      <c r="N144" s="41">
        <v>8698</v>
      </c>
      <c r="O144" s="42">
        <v>20296</v>
      </c>
      <c r="P144" s="43">
        <f>N144+O144</f>
        <v>28994</v>
      </c>
      <c r="Q144" s="34"/>
      <c r="R144" s="35"/>
    </row>
    <row r="145" spans="2:18">
      <c r="B145" s="36">
        <v>22</v>
      </c>
      <c r="C145" s="37" t="s">
        <v>17</v>
      </c>
      <c r="D145" s="37" t="s">
        <v>252</v>
      </c>
      <c r="E145" s="37" t="s">
        <v>253</v>
      </c>
      <c r="F145" s="37"/>
      <c r="G145" s="37" t="s">
        <v>21</v>
      </c>
      <c r="H145" s="37" t="s">
        <v>22</v>
      </c>
      <c r="I145" s="44" t="s">
        <v>291</v>
      </c>
      <c r="J145" s="37">
        <v>10288777</v>
      </c>
      <c r="K145" s="37" t="s">
        <v>223</v>
      </c>
      <c r="L145" s="39" t="s">
        <v>239</v>
      </c>
      <c r="M145" s="40">
        <v>12</v>
      </c>
      <c r="N145" s="41">
        <v>8742</v>
      </c>
      <c r="O145" s="42">
        <v>0</v>
      </c>
      <c r="P145" s="43">
        <f>N145+O145</f>
        <v>8742</v>
      </c>
      <c r="Q145" s="34"/>
      <c r="R145" s="35"/>
    </row>
    <row r="146" spans="2:18">
      <c r="B146" s="36">
        <v>23</v>
      </c>
      <c r="C146" s="37" t="s">
        <v>17</v>
      </c>
      <c r="D146" s="37" t="s">
        <v>292</v>
      </c>
      <c r="E146" s="37" t="s">
        <v>22</v>
      </c>
      <c r="F146" s="37"/>
      <c r="G146" s="37" t="s">
        <v>21</v>
      </c>
      <c r="H146" s="37" t="s">
        <v>22</v>
      </c>
      <c r="I146" s="37" t="s">
        <v>293</v>
      </c>
      <c r="J146" s="37">
        <v>15180457</v>
      </c>
      <c r="K146" s="37" t="s">
        <v>223</v>
      </c>
      <c r="L146" s="39" t="s">
        <v>239</v>
      </c>
      <c r="M146" s="40">
        <v>17</v>
      </c>
      <c r="N146" s="41">
        <v>2500</v>
      </c>
      <c r="O146" s="42">
        <v>0</v>
      </c>
      <c r="P146" s="43">
        <f t="shared" ref="P146:P148" si="3">N146+O146</f>
        <v>2500</v>
      </c>
      <c r="Q146" s="34"/>
      <c r="R146" s="35"/>
    </row>
    <row r="147" spans="2:18">
      <c r="B147" s="36">
        <v>24</v>
      </c>
      <c r="C147" s="37" t="s">
        <v>17</v>
      </c>
      <c r="D147" s="37" t="s">
        <v>294</v>
      </c>
      <c r="E147" s="37" t="s">
        <v>253</v>
      </c>
      <c r="F147" s="37"/>
      <c r="G147" s="37" t="s">
        <v>233</v>
      </c>
      <c r="H147" s="37" t="s">
        <v>22</v>
      </c>
      <c r="I147" s="37" t="s">
        <v>295</v>
      </c>
      <c r="J147" s="37">
        <v>11750324</v>
      </c>
      <c r="K147" s="37" t="s">
        <v>296</v>
      </c>
      <c r="L147" s="39" t="s">
        <v>296</v>
      </c>
      <c r="M147" s="40"/>
      <c r="N147" s="41">
        <v>720</v>
      </c>
      <c r="O147" s="42">
        <v>950</v>
      </c>
      <c r="P147" s="43">
        <f t="shared" si="3"/>
        <v>1670</v>
      </c>
      <c r="Q147" s="34"/>
      <c r="R147" s="35"/>
    </row>
    <row r="148" spans="2:18">
      <c r="B148" s="36">
        <v>25</v>
      </c>
      <c r="C148" s="37" t="s">
        <v>17</v>
      </c>
      <c r="D148" s="37" t="s">
        <v>245</v>
      </c>
      <c r="E148" s="37" t="s">
        <v>27</v>
      </c>
      <c r="F148" s="37"/>
      <c r="G148" s="37" t="s">
        <v>21</v>
      </c>
      <c r="H148" s="37" t="s">
        <v>22</v>
      </c>
      <c r="I148" s="44">
        <v>27281</v>
      </c>
      <c r="J148" s="37">
        <v>94638680</v>
      </c>
      <c r="K148" s="37" t="s">
        <v>297</v>
      </c>
      <c r="L148" s="39" t="s">
        <v>297</v>
      </c>
      <c r="M148" s="40">
        <v>9</v>
      </c>
      <c r="N148" s="41">
        <v>12888</v>
      </c>
      <c r="O148" s="42">
        <v>0</v>
      </c>
      <c r="P148" s="43">
        <f t="shared" si="3"/>
        <v>12888</v>
      </c>
      <c r="Q148" s="34"/>
      <c r="R148" s="35"/>
    </row>
    <row r="149" spans="2:18"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50"/>
      <c r="M149" s="49"/>
      <c r="N149" s="51">
        <f>SUM(N124:N148)</f>
        <v>159323</v>
      </c>
      <c r="O149" s="51">
        <f t="shared" ref="O149:P149" si="4">SUM(O124:O148)</f>
        <v>318422</v>
      </c>
      <c r="P149" s="51">
        <f t="shared" si="4"/>
        <v>477745</v>
      </c>
    </row>
    <row r="150" spans="2:18" s="54" customFormat="1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3"/>
      <c r="O150" s="53"/>
      <c r="P150" s="53"/>
    </row>
    <row r="151" spans="2:18" s="54" customFormat="1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3"/>
      <c r="O151" s="53"/>
      <c r="P151" s="53"/>
    </row>
    <row r="152" spans="2:18" s="55" customFormat="1" ht="15" thickBot="1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3"/>
      <c r="O152" s="53"/>
      <c r="P152" s="53"/>
    </row>
    <row r="153" spans="2:18" ht="27.95" customHeight="1" thickBot="1">
      <c r="B153" s="106" t="s">
        <v>298</v>
      </c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8"/>
      <c r="N153" s="111" t="s">
        <v>1</v>
      </c>
      <c r="O153" s="112"/>
      <c r="P153" s="113"/>
    </row>
    <row r="154" spans="2:18" ht="36.75" thickBot="1">
      <c r="B154" s="1" t="s">
        <v>2</v>
      </c>
      <c r="C154" s="2" t="s">
        <v>3</v>
      </c>
      <c r="D154" s="2" t="s">
        <v>4</v>
      </c>
      <c r="E154" s="2" t="s">
        <v>5</v>
      </c>
      <c r="F154" s="2" t="s">
        <v>6</v>
      </c>
      <c r="G154" s="2" t="s">
        <v>7</v>
      </c>
      <c r="H154" s="2" t="s">
        <v>8</v>
      </c>
      <c r="I154" s="2" t="s">
        <v>9</v>
      </c>
      <c r="J154" s="2" t="s">
        <v>10</v>
      </c>
      <c r="K154" s="2" t="s">
        <v>11</v>
      </c>
      <c r="L154" s="2" t="s">
        <v>12</v>
      </c>
      <c r="M154" s="56" t="s">
        <v>13</v>
      </c>
      <c r="N154" s="1" t="s">
        <v>14</v>
      </c>
      <c r="O154" s="2" t="s">
        <v>15</v>
      </c>
      <c r="P154" s="2" t="s">
        <v>16</v>
      </c>
    </row>
    <row r="155" spans="2:18">
      <c r="B155" s="27">
        <v>1</v>
      </c>
      <c r="C155" s="28" t="s">
        <v>299</v>
      </c>
      <c r="D155" s="28" t="s">
        <v>300</v>
      </c>
      <c r="E155" s="28" t="s">
        <v>301</v>
      </c>
      <c r="F155" s="28" t="s">
        <v>302</v>
      </c>
      <c r="G155" s="28" t="s">
        <v>21</v>
      </c>
      <c r="H155" s="28" t="s">
        <v>22</v>
      </c>
      <c r="I155" s="28" t="s">
        <v>303</v>
      </c>
      <c r="J155" s="57">
        <v>718572</v>
      </c>
      <c r="K155" s="28" t="s">
        <v>239</v>
      </c>
      <c r="L155" s="28" t="s">
        <v>239</v>
      </c>
      <c r="M155" s="30">
        <v>4</v>
      </c>
      <c r="N155" s="41">
        <v>8229</v>
      </c>
      <c r="O155" s="42">
        <v>0</v>
      </c>
      <c r="P155" s="41">
        <f>N155+O155</f>
        <v>8229</v>
      </c>
    </row>
    <row r="156" spans="2:18">
      <c r="B156" s="36">
        <v>2</v>
      </c>
      <c r="C156" s="37" t="s">
        <v>299</v>
      </c>
      <c r="D156" s="37" t="s">
        <v>300</v>
      </c>
      <c r="E156" s="37" t="s">
        <v>304</v>
      </c>
      <c r="F156" s="37" t="s">
        <v>302</v>
      </c>
      <c r="G156" s="37" t="s">
        <v>21</v>
      </c>
      <c r="H156" s="37" t="s">
        <v>22</v>
      </c>
      <c r="I156" s="37" t="s">
        <v>305</v>
      </c>
      <c r="J156" s="38" t="s">
        <v>306</v>
      </c>
      <c r="K156" s="37" t="s">
        <v>239</v>
      </c>
      <c r="L156" s="37" t="s">
        <v>239</v>
      </c>
      <c r="M156" s="40">
        <v>15</v>
      </c>
      <c r="N156" s="41">
        <v>580</v>
      </c>
      <c r="O156" s="42">
        <v>936</v>
      </c>
      <c r="P156" s="41">
        <f t="shared" ref="P156:P159" si="5">N156+O156</f>
        <v>1516</v>
      </c>
    </row>
    <row r="157" spans="2:18">
      <c r="B157" s="36">
        <v>3</v>
      </c>
      <c r="C157" s="37" t="s">
        <v>299</v>
      </c>
      <c r="D157" s="37" t="s">
        <v>307</v>
      </c>
      <c r="E157" s="37" t="s">
        <v>308</v>
      </c>
      <c r="F157" s="37">
        <v>9</v>
      </c>
      <c r="G157" s="37" t="s">
        <v>21</v>
      </c>
      <c r="H157" s="37" t="s">
        <v>22</v>
      </c>
      <c r="I157" s="37" t="s">
        <v>309</v>
      </c>
      <c r="J157" s="38" t="s">
        <v>310</v>
      </c>
      <c r="K157" s="37" t="s">
        <v>239</v>
      </c>
      <c r="L157" s="37" t="s">
        <v>239</v>
      </c>
      <c r="M157" s="40">
        <v>30</v>
      </c>
      <c r="N157" s="41">
        <v>3750</v>
      </c>
      <c r="O157" s="42">
        <v>7521</v>
      </c>
      <c r="P157" s="41">
        <f t="shared" si="5"/>
        <v>11271</v>
      </c>
    </row>
    <row r="158" spans="2:18">
      <c r="B158" s="58">
        <v>4</v>
      </c>
      <c r="C158" s="45" t="s">
        <v>299</v>
      </c>
      <c r="D158" s="45" t="s">
        <v>307</v>
      </c>
      <c r="E158" s="45" t="s">
        <v>304</v>
      </c>
      <c r="F158" s="45"/>
      <c r="G158" s="45" t="s">
        <v>21</v>
      </c>
      <c r="H158" s="45" t="s">
        <v>22</v>
      </c>
      <c r="I158" s="45" t="s">
        <v>311</v>
      </c>
      <c r="J158" s="46" t="s">
        <v>312</v>
      </c>
      <c r="K158" s="45" t="s">
        <v>239</v>
      </c>
      <c r="L158" s="45" t="s">
        <v>239</v>
      </c>
      <c r="M158" s="48">
        <v>19</v>
      </c>
      <c r="N158" s="41">
        <v>9988</v>
      </c>
      <c r="O158" s="42">
        <v>23305</v>
      </c>
      <c r="P158" s="41">
        <f t="shared" si="5"/>
        <v>33293</v>
      </c>
    </row>
    <row r="159" spans="2:18">
      <c r="B159" s="37">
        <v>5</v>
      </c>
      <c r="C159" s="37" t="s">
        <v>299</v>
      </c>
      <c r="D159" s="37" t="s">
        <v>313</v>
      </c>
      <c r="E159" s="37" t="s">
        <v>308</v>
      </c>
      <c r="F159" s="37">
        <v>7</v>
      </c>
      <c r="G159" s="37" t="s">
        <v>21</v>
      </c>
      <c r="H159" s="37" t="s">
        <v>22</v>
      </c>
      <c r="I159" s="37" t="s">
        <v>314</v>
      </c>
      <c r="J159" s="38">
        <v>10606023</v>
      </c>
      <c r="K159" s="37" t="s">
        <v>315</v>
      </c>
      <c r="L159" s="37" t="s">
        <v>315</v>
      </c>
      <c r="M159" s="37"/>
      <c r="N159" s="41">
        <v>1567</v>
      </c>
      <c r="O159" s="42">
        <v>0</v>
      </c>
      <c r="P159" s="41">
        <f t="shared" si="5"/>
        <v>1567</v>
      </c>
    </row>
    <row r="160" spans="2:18"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60">
        <f>SUM(N155:N159)</f>
        <v>24114</v>
      </c>
      <c r="O160" s="60">
        <f>SUM(O155:O159)</f>
        <v>31762</v>
      </c>
      <c r="P160" s="60">
        <f>SUM(P155:P159)</f>
        <v>55876</v>
      </c>
    </row>
    <row r="161" spans="2:16" s="54" customFormat="1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3"/>
      <c r="O161" s="53"/>
      <c r="P161" s="53"/>
    </row>
    <row r="162" spans="2:16" s="54" customFormat="1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3"/>
      <c r="O162" s="53"/>
      <c r="P162" s="53"/>
    </row>
    <row r="163" spans="2:16" s="55" customFormat="1" ht="15" thickBot="1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3"/>
      <c r="O163" s="53"/>
      <c r="P163" s="53"/>
    </row>
    <row r="164" spans="2:16" ht="27.95" customHeight="1" thickBot="1">
      <c r="B164" s="106" t="s">
        <v>316</v>
      </c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8"/>
      <c r="N164" s="114" t="s">
        <v>1</v>
      </c>
      <c r="O164" s="115"/>
      <c r="P164" s="115"/>
    </row>
    <row r="165" spans="2:16" ht="36.75" thickBot="1">
      <c r="B165" s="61" t="s">
        <v>2</v>
      </c>
      <c r="C165" s="62" t="s">
        <v>3</v>
      </c>
      <c r="D165" s="62" t="s">
        <v>4</v>
      </c>
      <c r="E165" s="62" t="s">
        <v>5</v>
      </c>
      <c r="F165" s="62" t="s">
        <v>6</v>
      </c>
      <c r="G165" s="62" t="s">
        <v>7</v>
      </c>
      <c r="H165" s="62" t="s">
        <v>8</v>
      </c>
      <c r="I165" s="62" t="s">
        <v>9</v>
      </c>
      <c r="J165" s="62" t="s">
        <v>10</v>
      </c>
      <c r="K165" s="62" t="s">
        <v>11</v>
      </c>
      <c r="L165" s="62" t="s">
        <v>12</v>
      </c>
      <c r="M165" s="62" t="s">
        <v>13</v>
      </c>
      <c r="N165" s="63" t="s">
        <v>14</v>
      </c>
      <c r="O165" s="63" t="s">
        <v>15</v>
      </c>
      <c r="P165" s="63" t="s">
        <v>16</v>
      </c>
    </row>
    <row r="166" spans="2:16">
      <c r="B166" s="28">
        <v>1</v>
      </c>
      <c r="C166" s="28" t="s">
        <v>299</v>
      </c>
      <c r="D166" s="28" t="s">
        <v>307</v>
      </c>
      <c r="E166" s="28" t="s">
        <v>81</v>
      </c>
      <c r="F166" s="28"/>
      <c r="G166" s="28" t="s">
        <v>21</v>
      </c>
      <c r="H166" s="28" t="s">
        <v>22</v>
      </c>
      <c r="I166" s="28" t="s">
        <v>317</v>
      </c>
      <c r="J166" s="57" t="s">
        <v>318</v>
      </c>
      <c r="K166" s="28" t="s">
        <v>239</v>
      </c>
      <c r="L166" s="28" t="s">
        <v>239</v>
      </c>
      <c r="M166" s="28">
        <v>15</v>
      </c>
      <c r="N166" s="41">
        <v>1102</v>
      </c>
      <c r="O166" s="42">
        <v>2573</v>
      </c>
      <c r="P166" s="41">
        <f>N166+O166</f>
        <v>3675</v>
      </c>
    </row>
    <row r="167" spans="2:16">
      <c r="B167" s="28">
        <v>2</v>
      </c>
      <c r="C167" s="28" t="s">
        <v>299</v>
      </c>
      <c r="D167" s="28" t="s">
        <v>313</v>
      </c>
      <c r="E167" s="28" t="s">
        <v>81</v>
      </c>
      <c r="F167" s="28"/>
      <c r="G167" s="28" t="s">
        <v>21</v>
      </c>
      <c r="H167" s="28" t="s">
        <v>22</v>
      </c>
      <c r="I167" s="28" t="s">
        <v>319</v>
      </c>
      <c r="J167" s="57" t="s">
        <v>320</v>
      </c>
      <c r="K167" s="28" t="s">
        <v>315</v>
      </c>
      <c r="L167" s="28" t="s">
        <v>315</v>
      </c>
      <c r="M167" s="28"/>
      <c r="N167" s="41">
        <v>1553</v>
      </c>
      <c r="O167" s="42">
        <v>0</v>
      </c>
      <c r="P167" s="41">
        <f t="shared" ref="P167" si="6">N167+O167</f>
        <v>1553</v>
      </c>
    </row>
    <row r="168" spans="2:16"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5">
        <f>SUM(N166:N167)</f>
        <v>2655</v>
      </c>
      <c r="O168" s="65">
        <f t="shared" ref="O168:P168" si="7">SUM(O166:O167)</f>
        <v>2573</v>
      </c>
      <c r="P168" s="65">
        <f t="shared" si="7"/>
        <v>5228</v>
      </c>
    </row>
    <row r="169" spans="2:16" s="54" customFormat="1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3"/>
      <c r="O169" s="53"/>
      <c r="P169" s="53"/>
    </row>
    <row r="170" spans="2:16" s="54" customFormat="1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3"/>
      <c r="O170" s="53"/>
      <c r="P170" s="53"/>
    </row>
    <row r="171" spans="2:16" s="55" customFormat="1" ht="15" thickBot="1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3"/>
      <c r="O171" s="53"/>
      <c r="P171" s="53"/>
    </row>
    <row r="172" spans="2:16" ht="27.95" customHeight="1" thickBot="1">
      <c r="B172" s="106" t="s">
        <v>321</v>
      </c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8"/>
      <c r="N172" s="114" t="s">
        <v>1</v>
      </c>
      <c r="O172" s="115"/>
      <c r="P172" s="115"/>
    </row>
    <row r="173" spans="2:16" ht="36.75" thickBot="1">
      <c r="B173" s="61" t="s">
        <v>2</v>
      </c>
      <c r="C173" s="62" t="s">
        <v>3</v>
      </c>
      <c r="D173" s="62" t="s">
        <v>4</v>
      </c>
      <c r="E173" s="62" t="s">
        <v>5</v>
      </c>
      <c r="F173" s="62" t="s">
        <v>6</v>
      </c>
      <c r="G173" s="62" t="s">
        <v>7</v>
      </c>
      <c r="H173" s="62" t="s">
        <v>8</v>
      </c>
      <c r="I173" s="62" t="s">
        <v>9</v>
      </c>
      <c r="J173" s="62" t="s">
        <v>10</v>
      </c>
      <c r="K173" s="62" t="s">
        <v>11</v>
      </c>
      <c r="L173" s="62" t="s">
        <v>12</v>
      </c>
      <c r="M173" s="62" t="s">
        <v>13</v>
      </c>
      <c r="N173" s="63" t="s">
        <v>14</v>
      </c>
      <c r="O173" s="63" t="s">
        <v>15</v>
      </c>
      <c r="P173" s="63" t="s">
        <v>16</v>
      </c>
    </row>
    <row r="174" spans="2:16">
      <c r="B174" s="28">
        <v>1</v>
      </c>
      <c r="C174" s="28" t="s">
        <v>299</v>
      </c>
      <c r="D174" s="28" t="s">
        <v>313</v>
      </c>
      <c r="E174" s="28" t="s">
        <v>63</v>
      </c>
      <c r="F174" s="28"/>
      <c r="G174" s="28" t="s">
        <v>21</v>
      </c>
      <c r="H174" s="28" t="s">
        <v>22</v>
      </c>
      <c r="I174" s="28" t="s">
        <v>322</v>
      </c>
      <c r="J174" s="57" t="s">
        <v>323</v>
      </c>
      <c r="K174" s="28" t="s">
        <v>239</v>
      </c>
      <c r="L174" s="28" t="s">
        <v>239</v>
      </c>
      <c r="M174" s="28">
        <v>12</v>
      </c>
      <c r="N174" s="41">
        <v>716</v>
      </c>
      <c r="O174" s="42">
        <v>1670</v>
      </c>
      <c r="P174" s="41">
        <f>N174+O174</f>
        <v>2386</v>
      </c>
    </row>
    <row r="175" spans="2:16">
      <c r="B175" s="37">
        <v>2</v>
      </c>
      <c r="C175" s="37" t="s">
        <v>299</v>
      </c>
      <c r="D175" s="37" t="s">
        <v>307</v>
      </c>
      <c r="E175" s="37" t="s">
        <v>63</v>
      </c>
      <c r="F175" s="37"/>
      <c r="G175" s="37" t="s">
        <v>21</v>
      </c>
      <c r="H175" s="37" t="s">
        <v>22</v>
      </c>
      <c r="I175" s="37" t="s">
        <v>324</v>
      </c>
      <c r="J175" s="37">
        <v>96877581</v>
      </c>
      <c r="K175" s="37" t="s">
        <v>244</v>
      </c>
      <c r="L175" s="37" t="s">
        <v>244</v>
      </c>
      <c r="M175" s="37">
        <v>60</v>
      </c>
      <c r="N175" s="41">
        <v>10868</v>
      </c>
      <c r="O175" s="42">
        <v>25360</v>
      </c>
      <c r="P175" s="41">
        <f>N175+O175</f>
        <v>36228</v>
      </c>
    </row>
    <row r="176" spans="2:16"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5">
        <f>SUM(N174:N175)</f>
        <v>11584</v>
      </c>
      <c r="O176" s="65">
        <f t="shared" ref="O176:P176" si="8">SUM(O174:O175)</f>
        <v>27030</v>
      </c>
      <c r="P176" s="65">
        <f t="shared" si="8"/>
        <v>38614</v>
      </c>
    </row>
    <row r="177" spans="2:16" s="54" customFormat="1"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3"/>
      <c r="O177" s="53"/>
      <c r="P177" s="53"/>
    </row>
    <row r="178" spans="2:16" s="54" customFormat="1"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3"/>
      <c r="O178" s="53"/>
      <c r="P178" s="53"/>
    </row>
    <row r="179" spans="2:16" s="55" customFormat="1" ht="15" thickBot="1"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3"/>
      <c r="O179" s="53"/>
      <c r="P179" s="53"/>
    </row>
    <row r="180" spans="2:16" ht="27.95" customHeight="1" thickBot="1">
      <c r="B180" s="106" t="s">
        <v>325</v>
      </c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8"/>
      <c r="N180" s="114" t="s">
        <v>1</v>
      </c>
      <c r="O180" s="115"/>
      <c r="P180" s="115"/>
    </row>
    <row r="181" spans="2:16" ht="36.75" thickBot="1">
      <c r="B181" s="61" t="s">
        <v>2</v>
      </c>
      <c r="C181" s="62" t="s">
        <v>3</v>
      </c>
      <c r="D181" s="62" t="s">
        <v>4</v>
      </c>
      <c r="E181" s="62" t="s">
        <v>5</v>
      </c>
      <c r="F181" s="62" t="s">
        <v>6</v>
      </c>
      <c r="G181" s="62" t="s">
        <v>7</v>
      </c>
      <c r="H181" s="62" t="s">
        <v>8</v>
      </c>
      <c r="I181" s="62" t="s">
        <v>9</v>
      </c>
      <c r="J181" s="62" t="s">
        <v>10</v>
      </c>
      <c r="K181" s="62" t="s">
        <v>326</v>
      </c>
      <c r="L181" s="62" t="s">
        <v>327</v>
      </c>
      <c r="M181" s="62" t="s">
        <v>13</v>
      </c>
      <c r="N181" s="63" t="s">
        <v>14</v>
      </c>
      <c r="O181" s="63" t="s">
        <v>15</v>
      </c>
      <c r="P181" s="63" t="s">
        <v>16</v>
      </c>
    </row>
    <row r="182" spans="2:16">
      <c r="B182" s="28">
        <v>1</v>
      </c>
      <c r="C182" s="28" t="s">
        <v>299</v>
      </c>
      <c r="D182" s="28" t="s">
        <v>328</v>
      </c>
      <c r="E182" s="28" t="s">
        <v>126</v>
      </c>
      <c r="F182" s="28"/>
      <c r="G182" s="28" t="s">
        <v>21</v>
      </c>
      <c r="H182" s="28" t="s">
        <v>22</v>
      </c>
      <c r="I182" s="28" t="s">
        <v>329</v>
      </c>
      <c r="J182" s="57" t="s">
        <v>330</v>
      </c>
      <c r="K182" s="28" t="s">
        <v>239</v>
      </c>
      <c r="L182" s="28" t="s">
        <v>239</v>
      </c>
      <c r="M182" s="28">
        <v>32</v>
      </c>
      <c r="N182" s="41">
        <v>4016</v>
      </c>
      <c r="O182" s="42">
        <v>9370</v>
      </c>
      <c r="P182" s="41">
        <f>N182+O182</f>
        <v>13386</v>
      </c>
    </row>
    <row r="183" spans="2:16"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5">
        <f>SUM(N182)</f>
        <v>4016</v>
      </c>
      <c r="O183" s="65">
        <f t="shared" ref="O183:P183" si="9">SUM(O182)</f>
        <v>9370</v>
      </c>
      <c r="P183" s="65">
        <f t="shared" si="9"/>
        <v>13386</v>
      </c>
    </row>
    <row r="184" spans="2:16" s="54" customFormat="1"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3"/>
      <c r="O184" s="53"/>
      <c r="P184" s="53"/>
    </row>
    <row r="185" spans="2:16" s="54" customFormat="1"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3"/>
      <c r="O185" s="53"/>
      <c r="P185" s="53"/>
    </row>
    <row r="186" spans="2:16" s="55" customFormat="1" ht="15" thickBot="1"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3"/>
      <c r="O186" s="53"/>
      <c r="P186" s="53"/>
    </row>
    <row r="187" spans="2:16" ht="27.95" customHeight="1" thickBot="1">
      <c r="B187" s="106" t="s">
        <v>331</v>
      </c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8"/>
      <c r="N187" s="109" t="s">
        <v>1</v>
      </c>
      <c r="O187" s="110"/>
      <c r="P187" s="110"/>
    </row>
    <row r="188" spans="2:16" ht="36.75" thickBot="1">
      <c r="B188" s="61" t="s">
        <v>2</v>
      </c>
      <c r="C188" s="62" t="s">
        <v>3</v>
      </c>
      <c r="D188" s="62" t="s">
        <v>4</v>
      </c>
      <c r="E188" s="62" t="s">
        <v>5</v>
      </c>
      <c r="F188" s="62" t="s">
        <v>6</v>
      </c>
      <c r="G188" s="62" t="s">
        <v>7</v>
      </c>
      <c r="H188" s="62" t="s">
        <v>8</v>
      </c>
      <c r="I188" s="62" t="s">
        <v>9</v>
      </c>
      <c r="J188" s="62" t="s">
        <v>10</v>
      </c>
      <c r="K188" s="62" t="s">
        <v>11</v>
      </c>
      <c r="L188" s="62" t="s">
        <v>12</v>
      </c>
      <c r="M188" s="66" t="s">
        <v>13</v>
      </c>
      <c r="N188" s="1" t="s">
        <v>14</v>
      </c>
      <c r="O188" s="2" t="s">
        <v>15</v>
      </c>
      <c r="P188" s="3" t="s">
        <v>16</v>
      </c>
    </row>
    <row r="189" spans="2:16">
      <c r="B189" s="28">
        <v>1</v>
      </c>
      <c r="C189" s="28" t="s">
        <v>299</v>
      </c>
      <c r="D189" s="28" t="s">
        <v>307</v>
      </c>
      <c r="E189" s="28" t="s">
        <v>133</v>
      </c>
      <c r="F189" s="28"/>
      <c r="G189" s="28" t="s">
        <v>21</v>
      </c>
      <c r="H189" s="28" t="s">
        <v>22</v>
      </c>
      <c r="I189" s="28" t="s">
        <v>332</v>
      </c>
      <c r="J189" s="57" t="s">
        <v>333</v>
      </c>
      <c r="K189" s="28" t="s">
        <v>239</v>
      </c>
      <c r="L189" s="28" t="s">
        <v>239</v>
      </c>
      <c r="M189" s="28">
        <v>15</v>
      </c>
      <c r="N189" s="41">
        <v>14749</v>
      </c>
      <c r="O189" s="42">
        <v>34416</v>
      </c>
      <c r="P189" s="41">
        <f>N189+O189</f>
        <v>49165</v>
      </c>
    </row>
    <row r="190" spans="2:16">
      <c r="B190" s="28">
        <v>2</v>
      </c>
      <c r="C190" s="28" t="s">
        <v>299</v>
      </c>
      <c r="D190" s="28" t="s">
        <v>334</v>
      </c>
      <c r="E190" s="28" t="s">
        <v>133</v>
      </c>
      <c r="F190" s="28"/>
      <c r="G190" s="28" t="s">
        <v>233</v>
      </c>
      <c r="H190" s="28" t="s">
        <v>22</v>
      </c>
      <c r="I190" s="28" t="s">
        <v>335</v>
      </c>
      <c r="J190" s="57" t="s">
        <v>336</v>
      </c>
      <c r="K190" s="28" t="s">
        <v>315</v>
      </c>
      <c r="L190" s="28" t="s">
        <v>315</v>
      </c>
      <c r="M190" s="28"/>
      <c r="N190" s="41">
        <v>1854</v>
      </c>
      <c r="O190" s="42">
        <v>0</v>
      </c>
      <c r="P190" s="41">
        <f>N190+O190</f>
        <v>1854</v>
      </c>
    </row>
    <row r="191" spans="2:16">
      <c r="B191" s="28">
        <v>3</v>
      </c>
      <c r="C191" s="28" t="s">
        <v>337</v>
      </c>
      <c r="D191" s="28" t="s">
        <v>334</v>
      </c>
      <c r="E191" s="28" t="s">
        <v>133</v>
      </c>
      <c r="F191" s="28"/>
      <c r="G191" s="28" t="s">
        <v>21</v>
      </c>
      <c r="H191" s="28" t="s">
        <v>22</v>
      </c>
      <c r="I191" s="28" t="s">
        <v>338</v>
      </c>
      <c r="J191" s="57" t="s">
        <v>339</v>
      </c>
      <c r="K191" s="28" t="s">
        <v>315</v>
      </c>
      <c r="L191" s="28" t="s">
        <v>315</v>
      </c>
      <c r="M191" s="28"/>
      <c r="N191" s="41">
        <v>1756</v>
      </c>
      <c r="O191" s="42">
        <v>0</v>
      </c>
      <c r="P191" s="41">
        <f>N191+O191</f>
        <v>1756</v>
      </c>
    </row>
    <row r="192" spans="2:16"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5">
        <f>SUM(N189:N191)</f>
        <v>18359</v>
      </c>
      <c r="O192" s="65">
        <f>SUM(O189:O191)</f>
        <v>34416</v>
      </c>
      <c r="P192" s="65">
        <f>SUM(P189:P191)</f>
        <v>52775</v>
      </c>
    </row>
    <row r="193" spans="2:16" s="54" customFormat="1"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3"/>
      <c r="O193" s="53"/>
      <c r="P193" s="53"/>
    </row>
    <row r="194" spans="2:16" s="54" customFormat="1"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3"/>
      <c r="O194" s="53"/>
      <c r="P194" s="53"/>
    </row>
    <row r="195" spans="2:16" s="55" customFormat="1" ht="15" thickBot="1"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3"/>
      <c r="O195" s="53"/>
      <c r="P195" s="53"/>
    </row>
    <row r="196" spans="2:16" ht="27.95" customHeight="1" thickBot="1">
      <c r="B196" s="106" t="s">
        <v>340</v>
      </c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8"/>
      <c r="N196" s="111" t="s">
        <v>1</v>
      </c>
      <c r="O196" s="112"/>
      <c r="P196" s="113"/>
    </row>
    <row r="197" spans="2:16" ht="36.75" thickBot="1">
      <c r="B197" s="61" t="s">
        <v>2</v>
      </c>
      <c r="C197" s="62" t="s">
        <v>3</v>
      </c>
      <c r="D197" s="62" t="s">
        <v>4</v>
      </c>
      <c r="E197" s="62" t="s">
        <v>5</v>
      </c>
      <c r="F197" s="62" t="s">
        <v>6</v>
      </c>
      <c r="G197" s="62" t="s">
        <v>7</v>
      </c>
      <c r="H197" s="62" t="s">
        <v>8</v>
      </c>
      <c r="I197" s="62" t="s">
        <v>9</v>
      </c>
      <c r="J197" s="62" t="s">
        <v>10</v>
      </c>
      <c r="K197" s="62" t="s">
        <v>11</v>
      </c>
      <c r="L197" s="62" t="s">
        <v>12</v>
      </c>
      <c r="M197" s="66" t="s">
        <v>13</v>
      </c>
      <c r="N197" s="1" t="s">
        <v>14</v>
      </c>
      <c r="O197" s="2" t="s">
        <v>15</v>
      </c>
      <c r="P197" s="3" t="s">
        <v>16</v>
      </c>
    </row>
    <row r="198" spans="2:16">
      <c r="B198" s="27">
        <v>1</v>
      </c>
      <c r="C198" s="28" t="s">
        <v>299</v>
      </c>
      <c r="D198" s="28" t="s">
        <v>341</v>
      </c>
      <c r="E198" s="28" t="s">
        <v>308</v>
      </c>
      <c r="F198" s="28" t="s">
        <v>342</v>
      </c>
      <c r="G198" s="28" t="s">
        <v>21</v>
      </c>
      <c r="H198" s="28" t="s">
        <v>22</v>
      </c>
      <c r="I198" s="28" t="s">
        <v>343</v>
      </c>
      <c r="J198" s="57" t="s">
        <v>344</v>
      </c>
      <c r="K198" s="28" t="s">
        <v>239</v>
      </c>
      <c r="L198" s="28" t="s">
        <v>239</v>
      </c>
      <c r="M198" s="28">
        <v>40</v>
      </c>
      <c r="N198" s="31">
        <v>16926</v>
      </c>
      <c r="O198" s="32">
        <v>39493</v>
      </c>
      <c r="P198" s="67">
        <f>N198+O198</f>
        <v>56419</v>
      </c>
    </row>
    <row r="199" spans="2:16" ht="15" thickBot="1">
      <c r="B199" s="36">
        <v>2</v>
      </c>
      <c r="C199" s="37" t="s">
        <v>299</v>
      </c>
      <c r="D199" s="37" t="s">
        <v>299</v>
      </c>
      <c r="E199" s="37" t="s">
        <v>60</v>
      </c>
      <c r="F199" s="37"/>
      <c r="G199" s="37" t="s">
        <v>21</v>
      </c>
      <c r="H199" s="37" t="s">
        <v>22</v>
      </c>
      <c r="I199" s="37" t="s">
        <v>345</v>
      </c>
      <c r="J199" s="38" t="s">
        <v>346</v>
      </c>
      <c r="K199" s="37" t="s">
        <v>239</v>
      </c>
      <c r="L199" s="37" t="s">
        <v>239</v>
      </c>
      <c r="M199" s="37">
        <v>15</v>
      </c>
      <c r="N199" s="68">
        <v>259</v>
      </c>
      <c r="O199" s="69">
        <v>604</v>
      </c>
      <c r="P199" s="70">
        <f>N199+O199</f>
        <v>863</v>
      </c>
    </row>
    <row r="200" spans="2:16" ht="15" thickBot="1">
      <c r="B200" s="71"/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3">
        <f>SUM(N198:N199)</f>
        <v>17185</v>
      </c>
      <c r="O200" s="73">
        <f t="shared" ref="O200:P200" si="10">SUM(O198:O199)</f>
        <v>40097</v>
      </c>
      <c r="P200" s="73">
        <f t="shared" si="10"/>
        <v>57282</v>
      </c>
    </row>
    <row r="204" spans="2:16" ht="15" thickBot="1"/>
    <row r="205" spans="2:16" ht="27.95" customHeight="1" thickBot="1">
      <c r="N205" s="111" t="s">
        <v>347</v>
      </c>
      <c r="O205" s="112"/>
      <c r="P205" s="113"/>
    </row>
    <row r="206" spans="2:16" ht="36.75" thickBot="1">
      <c r="N206" s="1" t="s">
        <v>14</v>
      </c>
      <c r="O206" s="2" t="s">
        <v>15</v>
      </c>
      <c r="P206" s="3" t="s">
        <v>16</v>
      </c>
    </row>
    <row r="207" spans="2:16" ht="15" thickBot="1">
      <c r="N207" s="73">
        <f>N118+N149+N160+N168+N176+N183+N192+N200</f>
        <v>815289</v>
      </c>
      <c r="O207" s="73">
        <f>O118+O149+O160+O168+O176+O183+O192+O200</f>
        <v>1403468</v>
      </c>
      <c r="P207" s="73">
        <f>P118+P149+P160+P168+P176+P183+P192+P200</f>
        <v>2218757</v>
      </c>
    </row>
  </sheetData>
  <mergeCells count="17">
    <mergeCell ref="B2:M2"/>
    <mergeCell ref="N2:P2"/>
    <mergeCell ref="B122:M122"/>
    <mergeCell ref="N122:P122"/>
    <mergeCell ref="B153:M153"/>
    <mergeCell ref="N153:P153"/>
    <mergeCell ref="B164:M164"/>
    <mergeCell ref="N164:P164"/>
    <mergeCell ref="B172:M172"/>
    <mergeCell ref="N172:P172"/>
    <mergeCell ref="B180:M180"/>
    <mergeCell ref="N180:P180"/>
    <mergeCell ref="B187:M187"/>
    <mergeCell ref="N187:P187"/>
    <mergeCell ref="B196:M196"/>
    <mergeCell ref="N196:P196"/>
    <mergeCell ref="N205:P205"/>
  </mergeCells>
  <pageMargins left="0.31496062992125984" right="0.31496062992125984" top="0.74803149606299213" bottom="0.74803149606299213" header="0.31496062992125984" footer="0.31496062992125984"/>
  <pageSetup paperSize="9" scale="71" fitToHeight="0" orientation="landscape" horizontalDpi="300" verticalDpi="300" r:id="rId1"/>
  <headerFooter>
    <oddHeader>&amp;LZałącznik nr 1 do SIWZ - Szczegółowy opis przedmiotu Zamówienia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P92"/>
  <sheetViews>
    <sheetView tabSelected="1" topLeftCell="A70" zoomScaleNormal="100" workbookViewId="0">
      <selection activeCell="F88" sqref="F88"/>
    </sheetView>
  </sheetViews>
  <sheetFormatPr defaultRowHeight="14.25"/>
  <cols>
    <col min="5" max="6" width="15.5" customWidth="1"/>
    <col min="7" max="7" width="9.625" customWidth="1"/>
    <col min="8" max="8" width="12.625" customWidth="1"/>
    <col min="9" max="9" width="9.125" customWidth="1"/>
    <col min="10" max="10" width="15.5" customWidth="1"/>
    <col min="13" max="13" width="11" customWidth="1"/>
    <col min="14" max="16" width="12.625" customWidth="1"/>
  </cols>
  <sheetData>
    <row r="4" spans="2:16" ht="15">
      <c r="B4" s="74" t="s">
        <v>348</v>
      </c>
    </row>
    <row r="5" spans="2:16" ht="15" thickBot="1"/>
    <row r="6" spans="2:16" ht="16.5" thickBot="1">
      <c r="B6" s="151" t="s">
        <v>349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3"/>
    </row>
    <row r="7" spans="2:16" ht="15" customHeight="1" thickBot="1">
      <c r="B7" s="143" t="s">
        <v>350</v>
      </c>
      <c r="C7" s="143" t="s">
        <v>351</v>
      </c>
      <c r="D7" s="143" t="s">
        <v>352</v>
      </c>
      <c r="E7" s="75"/>
      <c r="F7" s="146" t="s">
        <v>353</v>
      </c>
      <c r="G7" s="146"/>
      <c r="H7" s="147"/>
      <c r="I7" s="148" t="s">
        <v>354</v>
      </c>
      <c r="J7" s="146"/>
      <c r="K7" s="146"/>
      <c r="L7" s="146"/>
      <c r="M7" s="146"/>
      <c r="N7" s="147"/>
      <c r="O7" s="149" t="s">
        <v>355</v>
      </c>
      <c r="P7" s="149" t="s">
        <v>356</v>
      </c>
    </row>
    <row r="8" spans="2:16" s="77" customFormat="1" ht="90.75" thickBot="1">
      <c r="B8" s="144"/>
      <c r="C8" s="144"/>
      <c r="D8" s="145"/>
      <c r="E8" s="76" t="s">
        <v>357</v>
      </c>
      <c r="F8" s="76" t="s">
        <v>358</v>
      </c>
      <c r="G8" s="76" t="s">
        <v>359</v>
      </c>
      <c r="H8" s="76" t="s">
        <v>360</v>
      </c>
      <c r="I8" s="76" t="s">
        <v>361</v>
      </c>
      <c r="J8" s="76" t="s">
        <v>362</v>
      </c>
      <c r="K8" s="76" t="s">
        <v>363</v>
      </c>
      <c r="L8" s="76" t="s">
        <v>364</v>
      </c>
      <c r="M8" s="76" t="s">
        <v>365</v>
      </c>
      <c r="N8" s="76" t="s">
        <v>366</v>
      </c>
      <c r="O8" s="150"/>
      <c r="P8" s="150"/>
    </row>
    <row r="9" spans="2:16" s="34" customFormat="1" ht="12" thickBot="1">
      <c r="B9" s="78">
        <v>1</v>
      </c>
      <c r="C9" s="78">
        <v>2</v>
      </c>
      <c r="D9" s="78">
        <v>3</v>
      </c>
      <c r="E9" s="78">
        <v>4</v>
      </c>
      <c r="F9" s="79">
        <v>5</v>
      </c>
      <c r="G9" s="78">
        <v>6</v>
      </c>
      <c r="H9" s="78">
        <v>7</v>
      </c>
      <c r="I9" s="78">
        <v>8</v>
      </c>
      <c r="J9" s="78">
        <v>9</v>
      </c>
      <c r="K9" s="78">
        <v>10</v>
      </c>
      <c r="L9" s="78">
        <v>11</v>
      </c>
      <c r="M9" s="78">
        <v>12</v>
      </c>
      <c r="N9" s="78">
        <v>13</v>
      </c>
      <c r="O9" s="78">
        <v>14</v>
      </c>
      <c r="P9" s="80">
        <v>15</v>
      </c>
    </row>
    <row r="10" spans="2:16" ht="24" customHeight="1" thickBot="1">
      <c r="B10" s="81" t="s">
        <v>223</v>
      </c>
      <c r="C10" s="81">
        <v>8</v>
      </c>
      <c r="D10" s="82">
        <v>37</v>
      </c>
      <c r="E10" s="83">
        <v>16625</v>
      </c>
      <c r="F10" s="84"/>
      <c r="G10" s="85"/>
      <c r="H10" s="85">
        <f>E10*F10+C10*G10*12</f>
        <v>0</v>
      </c>
      <c r="I10" s="85"/>
      <c r="J10" s="84"/>
      <c r="K10" s="85"/>
      <c r="L10" s="85"/>
      <c r="M10" s="85"/>
      <c r="N10" s="85">
        <f>E10*(I10+J10)+D10*(K10+L10)*12+M10*12</f>
        <v>0</v>
      </c>
      <c r="O10" s="86">
        <f>H10+N10</f>
        <v>0</v>
      </c>
      <c r="P10" s="87">
        <f>O10*1.23</f>
        <v>0</v>
      </c>
    </row>
    <row r="11" spans="2:16"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88"/>
    </row>
    <row r="16" spans="2:16" ht="15">
      <c r="B16" s="74" t="s">
        <v>367</v>
      </c>
    </row>
    <row r="17" spans="2:16" ht="15" thickBot="1"/>
    <row r="18" spans="2:16" ht="15" customHeight="1" thickBot="1">
      <c r="B18" s="151" t="s">
        <v>368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3"/>
    </row>
    <row r="19" spans="2:16" ht="15" thickBot="1">
      <c r="B19" s="143" t="s">
        <v>350</v>
      </c>
      <c r="C19" s="143" t="s">
        <v>351</v>
      </c>
      <c r="D19" s="143" t="s">
        <v>352</v>
      </c>
      <c r="E19" s="75"/>
      <c r="F19" s="146" t="s">
        <v>353</v>
      </c>
      <c r="G19" s="146"/>
      <c r="H19" s="147"/>
      <c r="I19" s="148" t="s">
        <v>354</v>
      </c>
      <c r="J19" s="146"/>
      <c r="K19" s="146"/>
      <c r="L19" s="146"/>
      <c r="M19" s="146"/>
      <c r="N19" s="147"/>
      <c r="O19" s="149" t="s">
        <v>355</v>
      </c>
      <c r="P19" s="149" t="s">
        <v>356</v>
      </c>
    </row>
    <row r="20" spans="2:16" s="34" customFormat="1" ht="90.75" thickBot="1">
      <c r="B20" s="144"/>
      <c r="C20" s="144"/>
      <c r="D20" s="145"/>
      <c r="E20" s="76" t="s">
        <v>357</v>
      </c>
      <c r="F20" s="76" t="s">
        <v>369</v>
      </c>
      <c r="G20" s="76" t="s">
        <v>359</v>
      </c>
      <c r="H20" s="76" t="s">
        <v>370</v>
      </c>
      <c r="I20" s="76" t="s">
        <v>361</v>
      </c>
      <c r="J20" s="76" t="s">
        <v>362</v>
      </c>
      <c r="K20" s="76" t="s">
        <v>363</v>
      </c>
      <c r="L20" s="76" t="s">
        <v>364</v>
      </c>
      <c r="M20" s="76" t="s">
        <v>365</v>
      </c>
      <c r="N20" s="76" t="s">
        <v>366</v>
      </c>
      <c r="O20" s="150"/>
      <c r="P20" s="150"/>
    </row>
    <row r="21" spans="2:16" s="34" customFormat="1" ht="12" thickBot="1">
      <c r="B21" s="89">
        <v>1</v>
      </c>
      <c r="C21" s="89">
        <v>2</v>
      </c>
      <c r="D21" s="89">
        <v>3</v>
      </c>
      <c r="E21" s="89">
        <v>4</v>
      </c>
      <c r="F21" s="90">
        <v>5</v>
      </c>
      <c r="G21" s="89">
        <v>6</v>
      </c>
      <c r="H21" s="89">
        <v>7</v>
      </c>
      <c r="I21" s="89">
        <v>8</v>
      </c>
      <c r="J21" s="89">
        <v>9</v>
      </c>
      <c r="K21" s="89">
        <v>10</v>
      </c>
      <c r="L21" s="89">
        <v>11</v>
      </c>
      <c r="M21" s="89">
        <v>12</v>
      </c>
      <c r="N21" s="89">
        <v>13</v>
      </c>
      <c r="O21" s="89">
        <v>14</v>
      </c>
      <c r="P21" s="80">
        <v>15</v>
      </c>
    </row>
    <row r="22" spans="2:16" ht="24" customHeight="1" thickBot="1">
      <c r="B22" s="91" t="s">
        <v>297</v>
      </c>
      <c r="C22" s="91">
        <v>1</v>
      </c>
      <c r="D22" s="92">
        <v>9</v>
      </c>
      <c r="E22" s="93">
        <v>12888</v>
      </c>
      <c r="F22" s="94"/>
      <c r="G22" s="95"/>
      <c r="H22" s="95">
        <f>E22*F22+C22*G22*12</f>
        <v>0</v>
      </c>
      <c r="I22" s="95"/>
      <c r="J22" s="94"/>
      <c r="K22" s="95"/>
      <c r="L22" s="95"/>
      <c r="M22" s="95"/>
      <c r="N22" s="95">
        <f>E22*(I22+J22)+D22*(K22+L22)*12+M22*12</f>
        <v>0</v>
      </c>
      <c r="O22" s="95">
        <f>H22+N22</f>
        <v>0</v>
      </c>
      <c r="P22" s="87">
        <f>O22*1.23</f>
        <v>0</v>
      </c>
    </row>
    <row r="23" spans="2:16"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88"/>
    </row>
    <row r="29" spans="2:16" ht="15">
      <c r="B29" s="74" t="s">
        <v>371</v>
      </c>
    </row>
    <row r="30" spans="2:16" ht="15" thickBot="1"/>
    <row r="31" spans="2:16" ht="15" customHeight="1" thickBot="1">
      <c r="B31" s="151" t="s">
        <v>372</v>
      </c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3"/>
    </row>
    <row r="32" spans="2:16" ht="15" thickBot="1">
      <c r="B32" s="143" t="s">
        <v>350</v>
      </c>
      <c r="C32" s="143" t="s">
        <v>351</v>
      </c>
      <c r="D32" s="143" t="s">
        <v>352</v>
      </c>
      <c r="E32" s="75"/>
      <c r="F32" s="146" t="s">
        <v>353</v>
      </c>
      <c r="G32" s="146"/>
      <c r="H32" s="147"/>
      <c r="I32" s="148" t="s">
        <v>354</v>
      </c>
      <c r="J32" s="146"/>
      <c r="K32" s="146"/>
      <c r="L32" s="146"/>
      <c r="M32" s="146"/>
      <c r="N32" s="147"/>
      <c r="O32" s="149" t="s">
        <v>355</v>
      </c>
      <c r="P32" s="149" t="s">
        <v>356</v>
      </c>
    </row>
    <row r="33" spans="2:16" s="34" customFormat="1" ht="90.75" thickBot="1">
      <c r="B33" s="144"/>
      <c r="C33" s="144"/>
      <c r="D33" s="145"/>
      <c r="E33" s="76" t="s">
        <v>373</v>
      </c>
      <c r="F33" s="76" t="s">
        <v>374</v>
      </c>
      <c r="G33" s="76" t="s">
        <v>359</v>
      </c>
      <c r="H33" s="76" t="s">
        <v>360</v>
      </c>
      <c r="I33" s="76" t="s">
        <v>361</v>
      </c>
      <c r="J33" s="76" t="s">
        <v>375</v>
      </c>
      <c r="K33" s="76" t="s">
        <v>363</v>
      </c>
      <c r="L33" s="76" t="s">
        <v>364</v>
      </c>
      <c r="M33" s="76" t="s">
        <v>365</v>
      </c>
      <c r="N33" s="76" t="s">
        <v>366</v>
      </c>
      <c r="O33" s="150"/>
      <c r="P33" s="150"/>
    </row>
    <row r="34" spans="2:16" ht="15" thickBot="1">
      <c r="B34" s="89">
        <v>1</v>
      </c>
      <c r="C34" s="89">
        <v>2</v>
      </c>
      <c r="D34" s="89">
        <v>3</v>
      </c>
      <c r="E34" s="89">
        <v>4</v>
      </c>
      <c r="F34" s="90">
        <v>5</v>
      </c>
      <c r="G34" s="78">
        <v>6</v>
      </c>
      <c r="H34" s="78">
        <v>7</v>
      </c>
      <c r="I34" s="78">
        <v>8</v>
      </c>
      <c r="J34" s="89">
        <v>9</v>
      </c>
      <c r="K34" s="78">
        <v>10</v>
      </c>
      <c r="L34" s="78">
        <v>11</v>
      </c>
      <c r="M34" s="78">
        <v>12</v>
      </c>
      <c r="N34" s="78">
        <v>13</v>
      </c>
      <c r="O34" s="78">
        <v>14</v>
      </c>
      <c r="P34" s="80">
        <v>15</v>
      </c>
    </row>
    <row r="35" spans="2:16" ht="15" customHeight="1">
      <c r="B35" s="133" t="s">
        <v>239</v>
      </c>
      <c r="C35" s="135">
        <v>29</v>
      </c>
      <c r="D35" s="154">
        <v>452</v>
      </c>
      <c r="E35" s="96">
        <v>148175</v>
      </c>
      <c r="F35" s="97"/>
      <c r="G35" s="119"/>
      <c r="H35" s="125">
        <f>E35*F35+E36*F36+G35*12</f>
        <v>0</v>
      </c>
      <c r="I35" s="119"/>
      <c r="J35" s="98"/>
      <c r="K35" s="125"/>
      <c r="L35" s="125"/>
      <c r="M35" s="125"/>
      <c r="N35" s="127">
        <f>E35*(I35+J35)+E36*(I35+J36)+D35*(K35+L35)*12+M35*12</f>
        <v>0</v>
      </c>
      <c r="O35" s="129">
        <f>H36+N36</f>
        <v>0</v>
      </c>
      <c r="P35" s="131">
        <f>O35*1.23</f>
        <v>0</v>
      </c>
    </row>
    <row r="36" spans="2:16" ht="15" customHeight="1" thickBot="1">
      <c r="B36" s="134"/>
      <c r="C36" s="136"/>
      <c r="D36" s="155"/>
      <c r="E36" s="99">
        <v>328484</v>
      </c>
      <c r="F36" s="100"/>
      <c r="G36" s="139"/>
      <c r="H36" s="126"/>
      <c r="I36" s="139"/>
      <c r="J36" s="101"/>
      <c r="K36" s="126"/>
      <c r="L36" s="126"/>
      <c r="M36" s="126"/>
      <c r="N36" s="128"/>
      <c r="O36" s="130"/>
      <c r="P36" s="132"/>
    </row>
    <row r="37" spans="2:16"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88"/>
    </row>
    <row r="40" spans="2:16" ht="15">
      <c r="B40" s="74" t="s">
        <v>376</v>
      </c>
    </row>
    <row r="41" spans="2:16" ht="15" thickBot="1"/>
    <row r="42" spans="2:16" ht="15" customHeight="1" thickBot="1">
      <c r="B42" s="140" t="s">
        <v>377</v>
      </c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2"/>
    </row>
    <row r="43" spans="2:16" ht="15" thickBot="1">
      <c r="B43" s="143" t="s">
        <v>350</v>
      </c>
      <c r="C43" s="143" t="s">
        <v>351</v>
      </c>
      <c r="D43" s="143" t="s">
        <v>352</v>
      </c>
      <c r="E43" s="75"/>
      <c r="F43" s="146" t="s">
        <v>353</v>
      </c>
      <c r="G43" s="146"/>
      <c r="H43" s="147"/>
      <c r="I43" s="148" t="s">
        <v>354</v>
      </c>
      <c r="J43" s="146"/>
      <c r="K43" s="146"/>
      <c r="L43" s="146"/>
      <c r="M43" s="146"/>
      <c r="N43" s="147"/>
      <c r="O43" s="149" t="s">
        <v>355</v>
      </c>
      <c r="P43" s="149" t="s">
        <v>356</v>
      </c>
    </row>
    <row r="44" spans="2:16" s="34" customFormat="1" ht="90.75" thickBot="1">
      <c r="B44" s="144"/>
      <c r="C44" s="144"/>
      <c r="D44" s="145"/>
      <c r="E44" s="76" t="s">
        <v>378</v>
      </c>
      <c r="F44" s="76" t="s">
        <v>379</v>
      </c>
      <c r="G44" s="76" t="s">
        <v>359</v>
      </c>
      <c r="H44" s="76" t="s">
        <v>360</v>
      </c>
      <c r="I44" s="76" t="s">
        <v>361</v>
      </c>
      <c r="J44" s="76" t="s">
        <v>380</v>
      </c>
      <c r="K44" s="76" t="s">
        <v>363</v>
      </c>
      <c r="L44" s="76" t="s">
        <v>364</v>
      </c>
      <c r="M44" s="76" t="s">
        <v>365</v>
      </c>
      <c r="N44" s="76" t="s">
        <v>366</v>
      </c>
      <c r="O44" s="150"/>
      <c r="P44" s="150"/>
    </row>
    <row r="45" spans="2:16" ht="15" thickBot="1">
      <c r="B45" s="89">
        <v>1</v>
      </c>
      <c r="C45" s="89">
        <v>2</v>
      </c>
      <c r="D45" s="89">
        <v>3</v>
      </c>
      <c r="E45" s="89">
        <v>4</v>
      </c>
      <c r="F45" s="90">
        <v>5</v>
      </c>
      <c r="G45" s="78">
        <v>6</v>
      </c>
      <c r="H45" s="78">
        <v>7</v>
      </c>
      <c r="I45" s="78">
        <v>8</v>
      </c>
      <c r="J45" s="89">
        <v>9</v>
      </c>
      <c r="K45" s="78">
        <v>10</v>
      </c>
      <c r="L45" s="78">
        <v>11</v>
      </c>
      <c r="M45" s="78">
        <v>12</v>
      </c>
      <c r="N45" s="78">
        <v>13</v>
      </c>
      <c r="O45" s="78">
        <v>14</v>
      </c>
      <c r="P45" s="80">
        <v>15</v>
      </c>
    </row>
    <row r="46" spans="2:16" ht="15" customHeight="1">
      <c r="B46" s="133" t="s">
        <v>24</v>
      </c>
      <c r="C46" s="137">
        <v>108</v>
      </c>
      <c r="D46" s="137">
        <v>555</v>
      </c>
      <c r="E46" s="96">
        <v>572670</v>
      </c>
      <c r="F46" s="97"/>
      <c r="G46" s="119"/>
      <c r="H46" s="125">
        <f>E46*F46+E47*F47+G46*12</f>
        <v>0</v>
      </c>
      <c r="I46" s="119"/>
      <c r="J46" s="98"/>
      <c r="K46" s="125"/>
      <c r="L46" s="125"/>
      <c r="M46" s="125"/>
      <c r="N46" s="127">
        <f>E46*(I46+J46)+E47*(I46+J47)+D46*(K46+L46)*12+M46*12</f>
        <v>0</v>
      </c>
      <c r="O46" s="129">
        <f>H47+N47</f>
        <v>0</v>
      </c>
      <c r="P46" s="131">
        <f>O46*1.23</f>
        <v>0</v>
      </c>
    </row>
    <row r="47" spans="2:16" ht="15" customHeight="1" thickBot="1">
      <c r="B47" s="134"/>
      <c r="C47" s="138"/>
      <c r="D47" s="138"/>
      <c r="E47" s="99">
        <v>939798</v>
      </c>
      <c r="F47" s="100"/>
      <c r="G47" s="139"/>
      <c r="H47" s="126"/>
      <c r="I47" s="139"/>
      <c r="J47" s="101"/>
      <c r="K47" s="126"/>
      <c r="L47" s="126"/>
      <c r="M47" s="126"/>
      <c r="N47" s="128"/>
      <c r="O47" s="130"/>
      <c r="P47" s="132"/>
    </row>
    <row r="48" spans="2:16"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88"/>
    </row>
    <row r="51" spans="2:16" ht="15">
      <c r="B51" s="74" t="s">
        <v>381</v>
      </c>
    </row>
    <row r="52" spans="2:16" ht="15" thickBot="1"/>
    <row r="53" spans="2:16" ht="15" customHeight="1" thickBot="1">
      <c r="B53" s="140" t="s">
        <v>382</v>
      </c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2"/>
    </row>
    <row r="54" spans="2:16" ht="15" thickBot="1">
      <c r="B54" s="143" t="s">
        <v>350</v>
      </c>
      <c r="C54" s="143" t="s">
        <v>351</v>
      </c>
      <c r="D54" s="143" t="s">
        <v>352</v>
      </c>
      <c r="E54" s="75"/>
      <c r="F54" s="146" t="s">
        <v>353</v>
      </c>
      <c r="G54" s="146"/>
      <c r="H54" s="147"/>
      <c r="I54" s="148" t="s">
        <v>354</v>
      </c>
      <c r="J54" s="146"/>
      <c r="K54" s="146"/>
      <c r="L54" s="146"/>
      <c r="M54" s="146"/>
      <c r="N54" s="147"/>
      <c r="O54" s="149" t="s">
        <v>355</v>
      </c>
      <c r="P54" s="149" t="s">
        <v>356</v>
      </c>
    </row>
    <row r="55" spans="2:16" s="34" customFormat="1" ht="90.75" thickBot="1">
      <c r="B55" s="144"/>
      <c r="C55" s="144"/>
      <c r="D55" s="145"/>
      <c r="E55" s="76" t="s">
        <v>378</v>
      </c>
      <c r="F55" s="76" t="s">
        <v>379</v>
      </c>
      <c r="G55" s="76" t="s">
        <v>359</v>
      </c>
      <c r="H55" s="76" t="s">
        <v>360</v>
      </c>
      <c r="I55" s="76" t="s">
        <v>361</v>
      </c>
      <c r="J55" s="76" t="s">
        <v>380</v>
      </c>
      <c r="K55" s="76" t="s">
        <v>363</v>
      </c>
      <c r="L55" s="76" t="s">
        <v>364</v>
      </c>
      <c r="M55" s="76" t="s">
        <v>365</v>
      </c>
      <c r="N55" s="76" t="s">
        <v>366</v>
      </c>
      <c r="O55" s="150"/>
      <c r="P55" s="150"/>
    </row>
    <row r="56" spans="2:16" ht="15" thickBot="1">
      <c r="B56" s="89">
        <v>1</v>
      </c>
      <c r="C56" s="89">
        <v>2</v>
      </c>
      <c r="D56" s="89">
        <v>3</v>
      </c>
      <c r="E56" s="89">
        <v>4</v>
      </c>
      <c r="F56" s="90">
        <v>5</v>
      </c>
      <c r="G56" s="78">
        <v>6</v>
      </c>
      <c r="H56" s="78">
        <v>7</v>
      </c>
      <c r="I56" s="78">
        <v>8</v>
      </c>
      <c r="J56" s="89">
        <v>9</v>
      </c>
      <c r="K56" s="78">
        <v>10</v>
      </c>
      <c r="L56" s="78">
        <v>11</v>
      </c>
      <c r="M56" s="78">
        <v>12</v>
      </c>
      <c r="N56" s="78">
        <v>13</v>
      </c>
      <c r="O56" s="78">
        <v>14</v>
      </c>
      <c r="P56" s="80">
        <v>15</v>
      </c>
    </row>
    <row r="57" spans="2:16" ht="15" customHeight="1">
      <c r="B57" s="133" t="s">
        <v>244</v>
      </c>
      <c r="C57" s="135">
        <v>3</v>
      </c>
      <c r="D57" s="154">
        <v>140</v>
      </c>
      <c r="E57" s="102">
        <v>57481</v>
      </c>
      <c r="F57" s="97"/>
      <c r="G57" s="119"/>
      <c r="H57" s="125">
        <f>E57*F57+E58*F58+G57*12</f>
        <v>0</v>
      </c>
      <c r="I57" s="119"/>
      <c r="J57" s="98"/>
      <c r="K57" s="125"/>
      <c r="L57" s="125"/>
      <c r="M57" s="125"/>
      <c r="N57" s="127">
        <f>E57*(I57+J57)+E58*(I57+J58)+D57*(K57+L57)*12+M57*12</f>
        <v>0</v>
      </c>
      <c r="O57" s="129">
        <f>H58+N58</f>
        <v>0</v>
      </c>
      <c r="P57" s="131">
        <f>O57*1.23</f>
        <v>0</v>
      </c>
    </row>
    <row r="58" spans="2:16" ht="15" customHeight="1" thickBot="1">
      <c r="B58" s="134"/>
      <c r="C58" s="136"/>
      <c r="D58" s="155"/>
      <c r="E58" s="103">
        <v>134236</v>
      </c>
      <c r="F58" s="100"/>
      <c r="G58" s="139"/>
      <c r="H58" s="126"/>
      <c r="I58" s="139"/>
      <c r="J58" s="101"/>
      <c r="K58" s="126"/>
      <c r="L58" s="126"/>
      <c r="M58" s="126"/>
      <c r="N58" s="128"/>
      <c r="O58" s="130"/>
      <c r="P58" s="132"/>
    </row>
    <row r="59" spans="2:16"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88"/>
    </row>
    <row r="62" spans="2:16" ht="15">
      <c r="B62" s="74" t="s">
        <v>383</v>
      </c>
    </row>
    <row r="63" spans="2:16" ht="15" thickBot="1"/>
    <row r="64" spans="2:16" ht="15" customHeight="1" thickBot="1">
      <c r="B64" s="151" t="s">
        <v>384</v>
      </c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3"/>
    </row>
    <row r="65" spans="2:16" ht="15" thickBot="1">
      <c r="B65" s="143" t="s">
        <v>350</v>
      </c>
      <c r="C65" s="143" t="s">
        <v>351</v>
      </c>
      <c r="D65" s="143" t="s">
        <v>352</v>
      </c>
      <c r="E65" s="75"/>
      <c r="F65" s="146" t="s">
        <v>353</v>
      </c>
      <c r="G65" s="146"/>
      <c r="H65" s="147"/>
      <c r="I65" s="148" t="s">
        <v>354</v>
      </c>
      <c r="J65" s="146"/>
      <c r="K65" s="146"/>
      <c r="L65" s="146"/>
      <c r="M65" s="146"/>
      <c r="N65" s="147"/>
      <c r="O65" s="149" t="s">
        <v>355</v>
      </c>
      <c r="P65" s="149" t="s">
        <v>356</v>
      </c>
    </row>
    <row r="66" spans="2:16" s="34" customFormat="1" ht="90.75" thickBot="1">
      <c r="B66" s="144"/>
      <c r="C66" s="144"/>
      <c r="D66" s="145"/>
      <c r="E66" s="76" t="s">
        <v>357</v>
      </c>
      <c r="F66" s="76" t="s">
        <v>369</v>
      </c>
      <c r="G66" s="76" t="s">
        <v>359</v>
      </c>
      <c r="H66" s="76" t="s">
        <v>370</v>
      </c>
      <c r="I66" s="76" t="s">
        <v>361</v>
      </c>
      <c r="J66" s="76" t="s">
        <v>362</v>
      </c>
      <c r="K66" s="76" t="s">
        <v>363</v>
      </c>
      <c r="L66" s="76" t="s">
        <v>364</v>
      </c>
      <c r="M66" s="76" t="s">
        <v>365</v>
      </c>
      <c r="N66" s="76" t="s">
        <v>366</v>
      </c>
      <c r="O66" s="150"/>
      <c r="P66" s="150"/>
    </row>
    <row r="67" spans="2:16" s="34" customFormat="1" ht="12" thickBot="1">
      <c r="B67" s="89">
        <v>1</v>
      </c>
      <c r="C67" s="89">
        <v>2</v>
      </c>
      <c r="D67" s="89">
        <v>3</v>
      </c>
      <c r="E67" s="89">
        <v>4</v>
      </c>
      <c r="F67" s="90">
        <v>5</v>
      </c>
      <c r="G67" s="89">
        <v>6</v>
      </c>
      <c r="H67" s="89">
        <v>7</v>
      </c>
      <c r="I67" s="89">
        <v>8</v>
      </c>
      <c r="J67" s="89">
        <v>9</v>
      </c>
      <c r="K67" s="89">
        <v>10</v>
      </c>
      <c r="L67" s="89">
        <v>11</v>
      </c>
      <c r="M67" s="89">
        <v>12</v>
      </c>
      <c r="N67" s="89">
        <v>13</v>
      </c>
      <c r="O67" s="89">
        <v>14</v>
      </c>
      <c r="P67" s="80">
        <v>15</v>
      </c>
    </row>
    <row r="68" spans="2:16" ht="24" customHeight="1" thickBot="1">
      <c r="B68" s="91" t="s">
        <v>315</v>
      </c>
      <c r="C68" s="91">
        <v>4</v>
      </c>
      <c r="D68" s="104"/>
      <c r="E68" s="93">
        <v>6730</v>
      </c>
      <c r="F68" s="94"/>
      <c r="G68" s="95"/>
      <c r="H68" s="95">
        <f>E68*F68+C68*G68*12</f>
        <v>0</v>
      </c>
      <c r="I68" s="95"/>
      <c r="J68" s="94"/>
      <c r="K68" s="95"/>
      <c r="L68" s="95"/>
      <c r="M68" s="95"/>
      <c r="N68" s="95">
        <f>E68*(I68+J68)+D68*(K68+L68)*12+M68*12</f>
        <v>0</v>
      </c>
      <c r="O68" s="95">
        <f>H68+N68</f>
        <v>0</v>
      </c>
      <c r="P68" s="87">
        <f>O68*1.23</f>
        <v>0</v>
      </c>
    </row>
    <row r="69" spans="2:16"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88"/>
    </row>
    <row r="72" spans="2:16" ht="15">
      <c r="B72" s="74" t="s">
        <v>385</v>
      </c>
    </row>
    <row r="73" spans="2:16" ht="15" thickBot="1"/>
    <row r="74" spans="2:16" ht="15" customHeight="1" thickBot="1">
      <c r="B74" s="140" t="s">
        <v>386</v>
      </c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2"/>
    </row>
    <row r="75" spans="2:16" ht="15" thickBot="1">
      <c r="B75" s="143" t="s">
        <v>350</v>
      </c>
      <c r="C75" s="143" t="s">
        <v>351</v>
      </c>
      <c r="D75" s="143" t="s">
        <v>352</v>
      </c>
      <c r="E75" s="75"/>
      <c r="F75" s="146" t="s">
        <v>353</v>
      </c>
      <c r="G75" s="146"/>
      <c r="H75" s="147"/>
      <c r="I75" s="148" t="s">
        <v>354</v>
      </c>
      <c r="J75" s="146"/>
      <c r="K75" s="146"/>
      <c r="L75" s="146"/>
      <c r="M75" s="146"/>
      <c r="N75" s="147"/>
      <c r="O75" s="149" t="s">
        <v>355</v>
      </c>
      <c r="P75" s="149" t="s">
        <v>356</v>
      </c>
    </row>
    <row r="76" spans="2:16" s="34" customFormat="1" ht="90.75" thickBot="1">
      <c r="B76" s="144"/>
      <c r="C76" s="144"/>
      <c r="D76" s="145"/>
      <c r="E76" s="76" t="s">
        <v>378</v>
      </c>
      <c r="F76" s="76" t="s">
        <v>379</v>
      </c>
      <c r="G76" s="76" t="s">
        <v>359</v>
      </c>
      <c r="H76" s="76" t="s">
        <v>360</v>
      </c>
      <c r="I76" s="76" t="s">
        <v>361</v>
      </c>
      <c r="J76" s="76" t="s">
        <v>380</v>
      </c>
      <c r="K76" s="76" t="s">
        <v>363</v>
      </c>
      <c r="L76" s="76" t="s">
        <v>364</v>
      </c>
      <c r="M76" s="76" t="s">
        <v>365</v>
      </c>
      <c r="N76" s="76" t="s">
        <v>366</v>
      </c>
      <c r="O76" s="150"/>
      <c r="P76" s="150"/>
    </row>
    <row r="77" spans="2:16" ht="15" thickBot="1">
      <c r="B77" s="89">
        <v>1</v>
      </c>
      <c r="C77" s="89">
        <v>2</v>
      </c>
      <c r="D77" s="89">
        <v>3</v>
      </c>
      <c r="E77" s="89">
        <v>4</v>
      </c>
      <c r="F77" s="90">
        <v>5</v>
      </c>
      <c r="G77" s="78">
        <v>6</v>
      </c>
      <c r="H77" s="78">
        <v>7</v>
      </c>
      <c r="I77" s="78">
        <v>8</v>
      </c>
      <c r="J77" s="89">
        <v>9</v>
      </c>
      <c r="K77" s="78">
        <v>10</v>
      </c>
      <c r="L77" s="78">
        <v>11</v>
      </c>
      <c r="M77" s="78">
        <v>12</v>
      </c>
      <c r="N77" s="78">
        <v>13</v>
      </c>
      <c r="O77" s="78">
        <v>14</v>
      </c>
      <c r="P77" s="80">
        <v>15</v>
      </c>
    </row>
    <row r="78" spans="2:16" ht="15" customHeight="1">
      <c r="B78" s="133" t="s">
        <v>296</v>
      </c>
      <c r="C78" s="135">
        <v>1</v>
      </c>
      <c r="D78" s="137"/>
      <c r="E78" s="96">
        <v>720</v>
      </c>
      <c r="F78" s="97"/>
      <c r="G78" s="119"/>
      <c r="H78" s="125">
        <f>E78*F78+E79*F79+G78*12</f>
        <v>0</v>
      </c>
      <c r="I78" s="119"/>
      <c r="J78" s="98"/>
      <c r="K78" s="125"/>
      <c r="L78" s="125"/>
      <c r="M78" s="125"/>
      <c r="N78" s="127">
        <f>E78*(I78+J78)+E79*(I78+J79)+D78*(K78+L78)*12+M78*12</f>
        <v>0</v>
      </c>
      <c r="O78" s="129">
        <f>H79+N79</f>
        <v>0</v>
      </c>
      <c r="P78" s="131">
        <f>O78*1.23</f>
        <v>0</v>
      </c>
    </row>
    <row r="79" spans="2:16" ht="15" customHeight="1" thickBot="1">
      <c r="B79" s="134"/>
      <c r="C79" s="136"/>
      <c r="D79" s="138"/>
      <c r="E79" s="99">
        <v>950</v>
      </c>
      <c r="F79" s="100"/>
      <c r="G79" s="139"/>
      <c r="H79" s="126"/>
      <c r="I79" s="139"/>
      <c r="J79" s="101"/>
      <c r="K79" s="126"/>
      <c r="L79" s="126"/>
      <c r="M79" s="126"/>
      <c r="N79" s="128"/>
      <c r="O79" s="130"/>
      <c r="P79" s="132"/>
    </row>
    <row r="80" spans="2:16"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88"/>
    </row>
    <row r="86" spans="5:16" ht="15">
      <c r="M86" s="74"/>
      <c r="N86" s="74"/>
      <c r="O86" s="74"/>
      <c r="P86" s="74"/>
    </row>
    <row r="92" spans="5:16">
      <c r="E92" s="105"/>
    </row>
  </sheetData>
  <mergeCells count="104">
    <mergeCell ref="B6:P6"/>
    <mergeCell ref="B7:B8"/>
    <mergeCell ref="C7:C8"/>
    <mergeCell ref="D7:D8"/>
    <mergeCell ref="F7:H7"/>
    <mergeCell ref="I7:N7"/>
    <mergeCell ref="O7:O8"/>
    <mergeCell ref="P7:P8"/>
    <mergeCell ref="B31:P31"/>
    <mergeCell ref="B32:B33"/>
    <mergeCell ref="C32:C33"/>
    <mergeCell ref="D32:D33"/>
    <mergeCell ref="F32:H32"/>
    <mergeCell ref="I32:N32"/>
    <mergeCell ref="O32:O33"/>
    <mergeCell ref="P32:P33"/>
    <mergeCell ref="B18:P18"/>
    <mergeCell ref="B19:B20"/>
    <mergeCell ref="C19:C20"/>
    <mergeCell ref="D19:D20"/>
    <mergeCell ref="F19:H19"/>
    <mergeCell ref="I19:N19"/>
    <mergeCell ref="O19:O20"/>
    <mergeCell ref="P19:P20"/>
    <mergeCell ref="B42:P42"/>
    <mergeCell ref="B43:B44"/>
    <mergeCell ref="C43:C44"/>
    <mergeCell ref="D43:D44"/>
    <mergeCell ref="F43:H43"/>
    <mergeCell ref="I43:N43"/>
    <mergeCell ref="O43:O44"/>
    <mergeCell ref="P43:P44"/>
    <mergeCell ref="K35:K36"/>
    <mergeCell ref="L35:L36"/>
    <mergeCell ref="M35:M36"/>
    <mergeCell ref="N35:N36"/>
    <mergeCell ref="O35:O36"/>
    <mergeCell ref="P35:P36"/>
    <mergeCell ref="B35:B36"/>
    <mergeCell ref="C35:C36"/>
    <mergeCell ref="D35:D36"/>
    <mergeCell ref="G35:G36"/>
    <mergeCell ref="H35:H36"/>
    <mergeCell ref="I35:I36"/>
    <mergeCell ref="B53:P53"/>
    <mergeCell ref="B54:B55"/>
    <mergeCell ref="C54:C55"/>
    <mergeCell ref="D54:D55"/>
    <mergeCell ref="F54:H54"/>
    <mergeCell ref="I54:N54"/>
    <mergeCell ref="O54:O55"/>
    <mergeCell ref="P54:P55"/>
    <mergeCell ref="K46:K47"/>
    <mergeCell ref="L46:L47"/>
    <mergeCell ref="M46:M47"/>
    <mergeCell ref="N46:N47"/>
    <mergeCell ref="O46:O47"/>
    <mergeCell ref="P46:P47"/>
    <mergeCell ref="B46:B47"/>
    <mergeCell ref="C46:C47"/>
    <mergeCell ref="D46:D47"/>
    <mergeCell ref="G46:G47"/>
    <mergeCell ref="H46:H47"/>
    <mergeCell ref="I46:I47"/>
    <mergeCell ref="K57:K58"/>
    <mergeCell ref="L57:L58"/>
    <mergeCell ref="M57:M58"/>
    <mergeCell ref="N57:N58"/>
    <mergeCell ref="O57:O58"/>
    <mergeCell ref="P57:P58"/>
    <mergeCell ref="B57:B58"/>
    <mergeCell ref="C57:C58"/>
    <mergeCell ref="D57:D58"/>
    <mergeCell ref="G57:G58"/>
    <mergeCell ref="H57:H58"/>
    <mergeCell ref="I57:I58"/>
    <mergeCell ref="B74:P74"/>
    <mergeCell ref="B75:B76"/>
    <mergeCell ref="C75:C76"/>
    <mergeCell ref="D75:D76"/>
    <mergeCell ref="F75:H75"/>
    <mergeCell ref="I75:N75"/>
    <mergeCell ref="O75:O76"/>
    <mergeCell ref="P75:P76"/>
    <mergeCell ref="B64:P64"/>
    <mergeCell ref="B65:B66"/>
    <mergeCell ref="C65:C66"/>
    <mergeCell ref="D65:D66"/>
    <mergeCell ref="F65:H65"/>
    <mergeCell ref="I65:N65"/>
    <mergeCell ref="O65:O66"/>
    <mergeCell ref="P65:P66"/>
    <mergeCell ref="K78:K79"/>
    <mergeCell ref="L78:L79"/>
    <mergeCell ref="M78:M79"/>
    <mergeCell ref="N78:N79"/>
    <mergeCell ref="O78:O79"/>
    <mergeCell ref="P78:P79"/>
    <mergeCell ref="B78:B79"/>
    <mergeCell ref="C78:C79"/>
    <mergeCell ref="D78:D79"/>
    <mergeCell ref="G78:G79"/>
    <mergeCell ref="H78:H79"/>
    <mergeCell ref="I78:I79"/>
  </mergeCells>
  <pageMargins left="0.31496062992125984" right="0.31496062992125984" top="0.74803149606299213" bottom="0.74803149606299213" header="0.31496062992125984" footer="0.31496062992125984"/>
  <pageSetup paperSize="9" scale="70" fitToHeight="0" orientation="landscape" horizontalDpi="300" verticalDpi="300" r:id="rId1"/>
  <headerFooter>
    <oddHeader>&amp;RZałącznik nr 2  do SIWZ  - tabele cenowe</oddHeader>
  </headerFooter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Załącznik 1 do SIWZ</vt:lpstr>
      <vt:lpstr>Załącznik 2 - Tabele do Oferty</vt:lpstr>
    </vt:vector>
  </TitlesOfParts>
  <Company>Mazowiecka Agencja Energetyczna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 Kaczanowski</dc:creator>
  <cp:lastModifiedBy>Maciej Kaczanowski</cp:lastModifiedBy>
  <dcterms:created xsi:type="dcterms:W3CDTF">2013-12-18T12:44:34Z</dcterms:created>
  <dcterms:modified xsi:type="dcterms:W3CDTF">2013-12-18T12:46:18Z</dcterms:modified>
</cp:coreProperties>
</file>